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5" windowWidth="10140" windowHeight="9405" tabRatio="892" firstSheet="1" activeTab="1"/>
  </bookViews>
  <sheets>
    <sheet name="Sheet1" sheetId="1" state="hidden" r:id="rId1"/>
    <sheet name="Index" sheetId="2" r:id="rId2"/>
    <sheet name="Price R" sheetId="3" r:id="rId3"/>
    <sheet name="Beswick M" sheetId="4" r:id="rId4"/>
    <sheet name="Price A" sheetId="5" r:id="rId5"/>
    <sheet name="Prosser I" sheetId="6" r:id="rId6"/>
    <sheet name="J Thomas" sheetId="7" state="hidden" r:id="rId7"/>
    <sheet name="Ross C" sheetId="8" r:id="rId8"/>
    <sheet name="Walker A" sheetId="9" r:id="rId9"/>
    <sheet name="C Bolt" sheetId="10" state="hidden" r:id="rId10"/>
    <sheet name="J O'Sullivan" sheetId="11" state="hidden" r:id="rId11"/>
    <sheet name="Barlow T" sheetId="12" r:id="rId12"/>
    <sheet name="Bucks P" sheetId="13" r:id="rId13"/>
    <sheet name="C Elliott" sheetId="14" state="hidden" r:id="rId14"/>
    <sheet name="R Goldson" sheetId="15" state="hidden" r:id="rId15"/>
    <sheet name="Lloyd M" sheetId="16" r:id="rId16"/>
    <sheet name="J May" sheetId="17" state="hidden" r:id="rId17"/>
    <sheet name="Fairbairn M" sheetId="18" r:id="rId18"/>
    <sheet name="Nelson S" sheetId="19" r:id="rId19"/>
    <sheet name="O'Toole R" sheetId="20" r:id="rId20"/>
    <sheet name="Walker S" sheetId="21" r:id="rId21"/>
    <sheet name="J Chittleburgh" sheetId="22" state="hidden" r:id="rId22"/>
    <sheet name="Hospitality received" sheetId="23" r:id="rId23"/>
    <sheet name="Codes" sheetId="24" state="hidden" r:id="rId24"/>
  </sheets>
  <externalReferences>
    <externalReference r:id="rId27"/>
  </externalReferences>
  <definedNames>
    <definedName name="Lynda_Rollason" localSheetId="17">#REF!</definedName>
    <definedName name="Lynda_Rollason" localSheetId="4">'Price A'!$E$2</definedName>
    <definedName name="Lynda_Rollason">#REF!</definedName>
  </definedNames>
  <calcPr fullCalcOnLoad="1"/>
</workbook>
</file>

<file path=xl/sharedStrings.xml><?xml version="1.0" encoding="utf-8"?>
<sst xmlns="http://schemas.openxmlformats.org/spreadsheetml/2006/main" count="1171" uniqueCount="391">
  <si>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</si>
  <si>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</si>
  <si>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</si>
  <si>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</si>
  <si>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</si>
  <si>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</si>
  <si>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</si>
  <si>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</si>
  <si>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</si>
  <si>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</si>
  <si>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</si>
  <si>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</si>
  <si>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</si>
  <si>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</si>
  <si>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</si>
  <si>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</si>
  <si>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</si>
  <si>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</si>
  <si>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</si>
  <si>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</si>
  <si>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</si>
  <si>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</si>
  <si>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</si>
  <si>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</si>
  <si>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</si>
  <si>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</si>
  <si>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</si>
  <si>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</si>
  <si>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</si>
  <si>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</si>
  <si>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</si>
  <si>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</si>
  <si>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</si>
  <si>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</si>
  <si>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</si>
  <si>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</si>
  <si>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</si>
  <si>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</si>
  <si>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</si>
  <si>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</si>
  <si>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</si>
  <si>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</si>
  <si>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</si>
  <si>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</si>
  <si>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</si>
  <si>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</si>
  <si>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</si>
  <si>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</si>
  <si>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</si>
  <si>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</si>
  <si>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</si>
  <si>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</si>
  <si>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</si>
  <si>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</si>
  <si>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</si>
  <si>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</si>
  <si>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</si>
  <si>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Michael Beswick</t>
  </si>
  <si>
    <t>Executive director</t>
  </si>
  <si>
    <t>Non Executive Director</t>
  </si>
  <si>
    <t>Ian Prosser</t>
  </si>
  <si>
    <t>John Thomas</t>
  </si>
  <si>
    <t>Chris Bolt</t>
  </si>
  <si>
    <t>Chairman</t>
  </si>
  <si>
    <t>Anna Walker</t>
  </si>
  <si>
    <t>Peter Bucks</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</si>
  <si>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</si>
  <si>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</si>
  <si>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</si>
  <si>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</si>
  <si>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</si>
  <si>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</si>
  <si>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</si>
  <si>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</si>
  <si>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</si>
  <si>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</si>
  <si>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</si>
  <si>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</si>
  <si>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</si>
  <si>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</si>
  <si>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</si>
  <si>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</si>
  <si>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</si>
  <si>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</si>
  <si>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</si>
  <si>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</si>
  <si>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</si>
  <si>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</si>
  <si>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</si>
  <si>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</si>
  <si>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</si>
  <si>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</si>
  <si>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</si>
  <si>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</si>
  <si>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</si>
  <si>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</si>
  <si>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</si>
  <si>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</si>
  <si>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Richard Price</t>
  </si>
  <si>
    <t>Cathryn Ross</t>
  </si>
  <si>
    <t xml:space="preserve">Chief Executive </t>
  </si>
  <si>
    <t>Stephen Nelson</t>
  </si>
  <si>
    <t>Ray O'Toole</t>
  </si>
  <si>
    <t xml:space="preserve"> </t>
  </si>
  <si>
    <t>,</t>
  </si>
  <si>
    <t>2012-13</t>
  </si>
  <si>
    <t>Quarter 4</t>
  </si>
  <si>
    <t>1 January 2013 - 31 March 2013</t>
  </si>
  <si>
    <t>Price, Richard</t>
  </si>
  <si>
    <t>Beswick, Michael</t>
  </si>
  <si>
    <t>Prosser, Ian</t>
  </si>
  <si>
    <t>Ross, Cathryn</t>
  </si>
  <si>
    <t>Walker, Anna</t>
  </si>
  <si>
    <t>Barlow, Tracey</t>
  </si>
  <si>
    <t>Bucks, Peter</t>
  </si>
  <si>
    <t>Lloyd, Mike</t>
  </si>
  <si>
    <t>Nelson, Stephen</t>
  </si>
  <si>
    <t>O'Toole, Ray</t>
  </si>
  <si>
    <t>Walker, Steve</t>
  </si>
  <si>
    <t>Fairbairn, Mark</t>
  </si>
  <si>
    <t>Board executive director</t>
  </si>
  <si>
    <t>Board business Expenses</t>
  </si>
  <si>
    <t>Price, Alan</t>
  </si>
  <si>
    <t>Alan Price</t>
  </si>
  <si>
    <t>London Paddington - Reading Station</t>
  </si>
  <si>
    <t>London Waterloo - Twickenham</t>
  </si>
  <si>
    <t>Twickenham - Farnborough Main</t>
  </si>
  <si>
    <t>Farnbourough Main - London Waterloo</t>
  </si>
  <si>
    <t>Cambridge - Birmingham New St</t>
  </si>
  <si>
    <t>Didcot Parkway - Cardiff Central</t>
  </si>
  <si>
    <t>Cardiff Central - Didcot Parkway</t>
  </si>
  <si>
    <t>Working lunch with P Citroen and J Prost of UNIFE</t>
  </si>
  <si>
    <t>London St Pancras - Derby</t>
  </si>
  <si>
    <t>Derby - London St Pancras</t>
  </si>
  <si>
    <t>Hotel Parc Belle Vu, Luxembourg</t>
  </si>
  <si>
    <t>24-25/04/12</t>
  </si>
  <si>
    <t>02-03/10/12</t>
  </si>
  <si>
    <t>08-10/10/12</t>
  </si>
  <si>
    <t>10-11/12/12</t>
  </si>
  <si>
    <t>22-24/10/12</t>
  </si>
  <si>
    <t>FROM - TO</t>
  </si>
  <si>
    <t>SINGLE/ RETURN/ NIGHT(S)</t>
  </si>
  <si>
    <t>SINGLE/</t>
  </si>
  <si>
    <t>RETURN/ NIGHT(S)</t>
  </si>
  <si>
    <t>Single</t>
  </si>
  <si>
    <t>Return</t>
  </si>
  <si>
    <t>Temple - Westminster</t>
  </si>
  <si>
    <t>Meeting at DfT</t>
  </si>
  <si>
    <t>Meeting at NR</t>
  </si>
  <si>
    <t>Meeting at RSSB</t>
  </si>
  <si>
    <t>ERTMS meeting</t>
  </si>
  <si>
    <t>Freightliner meeting</t>
  </si>
  <si>
    <t>Kemblt St - Kings Cross</t>
  </si>
  <si>
    <t>NTF meeting</t>
  </si>
  <si>
    <t>Kings Cross - Piccadilly Circus - Maida Vale</t>
  </si>
  <si>
    <t>Conference at Royal Society</t>
  </si>
  <si>
    <t>Rail Freight Group meeting</t>
  </si>
  <si>
    <t>Meeting at DfT, then Carlton House Terrace event</t>
  </si>
  <si>
    <t>Meeting</t>
  </si>
  <si>
    <t>Euston - Glasgow</t>
  </si>
  <si>
    <t>Novotel Glasgow</t>
  </si>
  <si>
    <t>1 night</t>
  </si>
  <si>
    <t>N/A</t>
  </si>
  <si>
    <t>Meeting in Glasgow</t>
  </si>
  <si>
    <t>SBP meeting</t>
  </si>
  <si>
    <t>Welwyn North - Glasgow Queen St</t>
  </si>
  <si>
    <t>Glasgow Queen St - Welwyn North</t>
  </si>
  <si>
    <t>01/02//2013</t>
  </si>
  <si>
    <t>Glasgow</t>
  </si>
  <si>
    <t>Millennium Hotel, Glasgow</t>
  </si>
  <si>
    <t>Welwyn North - Doncaster</t>
  </si>
  <si>
    <t>Doncaster - Welwyn North</t>
  </si>
  <si>
    <t>Paddington - Cardiff</t>
  </si>
  <si>
    <t>Cardiff - London Paddington</t>
  </si>
  <si>
    <t>Kings Cross - Paddington</t>
  </si>
  <si>
    <t>Paddington - Kings Cross</t>
  </si>
  <si>
    <t>18-19/12/2012</t>
  </si>
  <si>
    <t>Meeting in Glasgow, Taxi (very late)</t>
  </si>
  <si>
    <t>Board meeting at Go Ahead group, Taxi (for speed)</t>
  </si>
  <si>
    <t>UKTI Rail Sector Advisory Group</t>
  </si>
  <si>
    <t>RDG Working Group</t>
  </si>
  <si>
    <t>PTEG reception</t>
  </si>
  <si>
    <t>NR tri-lateral meeting</t>
  </si>
  <si>
    <t>Glasgow Central - Hotel</t>
  </si>
  <si>
    <t>NR tri-lateral meeting, Dinner &amp; Breakfast</t>
  </si>
  <si>
    <t>Glasgow Central - Welwyn North</t>
  </si>
  <si>
    <t>Sinlge</t>
  </si>
  <si>
    <t>Paddington - Overground House</t>
  </si>
  <si>
    <t>Euston - Milton Keynes Central</t>
  </si>
  <si>
    <t>NR Operators' Forum</t>
  </si>
  <si>
    <t>London - Taunton</t>
  </si>
  <si>
    <t>Meeting in Glasgow, Meal on train</t>
  </si>
  <si>
    <t>Glasgow Central - Novotel</t>
  </si>
  <si>
    <t>SBP meeting, Dinner</t>
  </si>
  <si>
    <t>NR tri-lateral meeting, Taxi</t>
  </si>
  <si>
    <t>IRG Rail Plenary</t>
  </si>
  <si>
    <t>ORR/NR Board Meeting</t>
  </si>
  <si>
    <t>Club Quarters, London</t>
  </si>
  <si>
    <t>Hatfield - London</t>
  </si>
  <si>
    <t>London Heathrow - Edinburgh</t>
  </si>
  <si>
    <t>ORR transparency seminar</t>
  </si>
  <si>
    <t>ORR PRC and ORR Board</t>
  </si>
  <si>
    <t>ORR audit committee</t>
  </si>
  <si>
    <t>Board meeting</t>
  </si>
  <si>
    <t>ORR PRC and REMCO meeting</t>
  </si>
  <si>
    <t>Edinburgh - London Heathrow</t>
  </si>
  <si>
    <t>PRC &amp; Business Planning meeting</t>
  </si>
  <si>
    <t>Business Planning Consultation</t>
  </si>
  <si>
    <t>Livingston South - Glasgow</t>
  </si>
  <si>
    <t>25-26/02/2013</t>
  </si>
  <si>
    <t>Edingburgh - London City (return from Heathrow)</t>
  </si>
  <si>
    <t>Edinburgh - London City (return from Heathrow)</t>
  </si>
  <si>
    <t xml:space="preserve">Edinburgh - London City </t>
  </si>
  <si>
    <t>Board Meetings</t>
  </si>
  <si>
    <t>Staff Survey Results, PRC &amp; Audit meeting</t>
  </si>
  <si>
    <t>Crewe</t>
  </si>
  <si>
    <t>Meeting Chair and ORR/NR Board dinner</t>
  </si>
  <si>
    <t>Meeting Chair and ORR/NR Board dinner, Car parking</t>
  </si>
  <si>
    <t>PRC meeting</t>
  </si>
  <si>
    <t>PRC meeting, Car parking</t>
  </si>
  <si>
    <t>Return?</t>
  </si>
  <si>
    <t>AUDIT Committee meeting</t>
  </si>
  <si>
    <t>EEPB meeting</t>
  </si>
  <si>
    <t>EEPB meeting, Car parking</t>
  </si>
  <si>
    <t>Crewe - London</t>
  </si>
  <si>
    <t>Travelodge, Covent Garden</t>
  </si>
  <si>
    <t>NED Dinner and Board meeting</t>
  </si>
  <si>
    <t>Board meeting, Car parking</t>
  </si>
  <si>
    <t>Inflation meeting with RME</t>
  </si>
  <si>
    <t>PRC meeting and Business Plan Consultation Event, Car parking</t>
  </si>
  <si>
    <t>PRC meeting and Business Plan Consultation Event</t>
  </si>
  <si>
    <t xml:space="preserve">Board and RIHSAC meeting, Car parking </t>
  </si>
  <si>
    <t>Board committee meeting</t>
  </si>
  <si>
    <t xml:space="preserve">Board meeting </t>
  </si>
  <si>
    <t>Board committee and Board Session, Car parking</t>
  </si>
  <si>
    <t>Board committee and Board Session</t>
  </si>
  <si>
    <t>Destination</t>
  </si>
  <si>
    <t>Accom
 / meals</t>
  </si>
  <si>
    <t>Warwick parkway</t>
  </si>
  <si>
    <t>Warwick Parkway to London</t>
  </si>
  <si>
    <t>Warwick Parkway</t>
  </si>
  <si>
    <t>Transparency Conference, Car Parking</t>
  </si>
  <si>
    <t>Warwick Parkway - London</t>
  </si>
  <si>
    <t>Transparency Conference</t>
  </si>
  <si>
    <t>Warick Parkway</t>
  </si>
  <si>
    <t>Board Committee meeting, Car parking</t>
  </si>
  <si>
    <t xml:space="preserve">Warwick Parkway - London </t>
  </si>
  <si>
    <t xml:space="preserve">Board Committee meeting </t>
  </si>
  <si>
    <t xml:space="preserve">Travelodge, Covent Garden </t>
  </si>
  <si>
    <t>SINGLE/ RETURN/  NIGHT(S)</t>
  </si>
  <si>
    <t>Meeting with S Jenner (cost split 50:50 OKS:OFWAT)</t>
  </si>
  <si>
    <t>Meeting with S Jenner (cost split 50:50 OKS:OFWAT), Car parking</t>
  </si>
  <si>
    <t>Board committee and EEPB meeting</t>
  </si>
  <si>
    <t>Board and Board Committee meetings (cost split 80:20 ORR:OXERA), Car parking</t>
  </si>
  <si>
    <t>Meeting with Richard Price</t>
  </si>
  <si>
    <t xml:space="preserve">Board Committee meetings (cost split 50:50 ORR:OFWAT), Car parking </t>
  </si>
  <si>
    <t>Board Committee meetings (cost split 50:50 ORR:OFWAT)</t>
  </si>
  <si>
    <t>Meetings at ORR</t>
  </si>
  <si>
    <t>Meetings at ORR, Car parking</t>
  </si>
  <si>
    <t>Meeting with C Hetherington, (cost split 50:50 CAA:ORR), Car parking</t>
  </si>
  <si>
    <t>Meeting with C Hetherington, (cost split 50:50 CAA:ORR)</t>
  </si>
  <si>
    <t xml:space="preserve">Single </t>
  </si>
  <si>
    <t>ORR/NR Dinner, Car</t>
  </si>
  <si>
    <t>Crew - London</t>
  </si>
  <si>
    <t>Board &amp; Board committee meeting</t>
  </si>
  <si>
    <t xml:space="preserve">Wimbledon - London </t>
  </si>
  <si>
    <t>ORR Board/ATOC away day</t>
  </si>
  <si>
    <t>Board Meeting</t>
  </si>
  <si>
    <t>Board strategy away day</t>
  </si>
  <si>
    <t>SRC Meeting</t>
  </si>
  <si>
    <t>PRC Meeting</t>
  </si>
  <si>
    <t>PRC</t>
  </si>
  <si>
    <t>Meetings R Price/RAIB</t>
  </si>
  <si>
    <t>Board away day</t>
  </si>
  <si>
    <t>SRC and Board NED Dinner</t>
  </si>
  <si>
    <t>1-2-1 Anna Walker</t>
  </si>
  <si>
    <t>Reading - London</t>
  </si>
  <si>
    <t xml:space="preserve">Reading - London </t>
  </si>
  <si>
    <t>Liverpool St - Romford</t>
  </si>
  <si>
    <t>Paddington - Swindon</t>
  </si>
  <si>
    <t>Victoria - East Croydon</t>
  </si>
  <si>
    <t>Euston - Coventry</t>
  </si>
  <si>
    <t>Crewkerne - London</t>
  </si>
  <si>
    <t>London - Crewkerne</t>
  </si>
  <si>
    <t>Crewkerne</t>
  </si>
  <si>
    <t>London Crewkerne</t>
  </si>
  <si>
    <t>14-15/01/13</t>
  </si>
  <si>
    <t>Return (travelcard)</t>
  </si>
  <si>
    <t>SRG meeting with REMCO</t>
  </si>
  <si>
    <t xml:space="preserve">Board Meeting </t>
  </si>
  <si>
    <t xml:space="preserve">PRC Meeting </t>
  </si>
  <si>
    <t xml:space="preserve">Board Stategy Away Day Meeting </t>
  </si>
  <si>
    <t xml:space="preserve">Board Strategy Away Day Meeting </t>
  </si>
  <si>
    <t xml:space="preserve">Board Meeting NR/ORR board session </t>
  </si>
  <si>
    <t>SRC committee meeting</t>
  </si>
  <si>
    <t>Leadership training</t>
  </si>
  <si>
    <t>RAIB meeting</t>
  </si>
  <si>
    <t>Meeting with Business Advisor</t>
  </si>
  <si>
    <t>Meeting at Birmingham office</t>
  </si>
  <si>
    <t>Strategic Business Plan meeting with NR</t>
  </si>
  <si>
    <t>Meeting with Norman Baker, Taxi</t>
  </si>
  <si>
    <t>NED's meeting</t>
  </si>
  <si>
    <t xml:space="preserve">Institution of Railway Operators and Modern Railways. </t>
  </si>
  <si>
    <t>Special Regulation Lunch Discussion</t>
  </si>
  <si>
    <t>Network Rail</t>
  </si>
  <si>
    <t>London Transport Museum</t>
  </si>
  <si>
    <t>Political Economy Club Dinner</t>
  </si>
  <si>
    <t xml:space="preserve">MLex salon </t>
  </si>
  <si>
    <t>Return from meeting with Chair</t>
  </si>
  <si>
    <t>Return from Board committee and EEPB meeting</t>
  </si>
  <si>
    <t xml:space="preserve">Return from Board Committee meeting, personal car mileage  </t>
  </si>
  <si>
    <t>16-20/09/12</t>
  </si>
  <si>
    <t>Board and Board Committee meetings (cost split 80:20 ORR:OXERA)</t>
  </si>
  <si>
    <t>Board away day, board, and board committee meeting</t>
  </si>
  <si>
    <t>21-24/10/2012</t>
  </si>
  <si>
    <t>Board away day, board, and board committee meeting, car parking</t>
  </si>
  <si>
    <t>Board committee meeting, Car parking</t>
  </si>
  <si>
    <t>ORR/NR Dinner</t>
  </si>
  <si>
    <t>Board &amp; Board Committee meeting</t>
  </si>
  <si>
    <t>Board &amp; Board committee meeting, Personal car mileage</t>
  </si>
  <si>
    <t>Board Committee (cost split 50:50 ORR:OFWAT)</t>
  </si>
  <si>
    <t>Board and RIHSAC meeting</t>
  </si>
  <si>
    <t>Glossary</t>
  </si>
  <si>
    <t>NR</t>
  </si>
  <si>
    <t>RAIB</t>
  </si>
  <si>
    <t>RDG</t>
  </si>
  <si>
    <t>IRG</t>
  </si>
  <si>
    <t xml:space="preserve">Board meetings, Car parking. </t>
  </si>
  <si>
    <t>SRC</t>
  </si>
  <si>
    <t xml:space="preserve">Rail accident Investigation Bureau </t>
  </si>
  <si>
    <t>Railway Delivery Group</t>
  </si>
  <si>
    <t>RDG meeting</t>
  </si>
  <si>
    <t>NR meeting</t>
  </si>
  <si>
    <t>ORR meeting</t>
  </si>
  <si>
    <t>meeting with FirstGroup</t>
  </si>
  <si>
    <t>meeting at DfT</t>
  </si>
  <si>
    <t>Industry Review Group</t>
  </si>
  <si>
    <t>Safety Regulation Committee</t>
  </si>
  <si>
    <t>ATOC</t>
  </si>
  <si>
    <t>Association of Train Operating Companies</t>
  </si>
  <si>
    <t xml:space="preserve">DfT </t>
  </si>
  <si>
    <t>Department of Transport</t>
  </si>
  <si>
    <t>H&amp;S</t>
  </si>
  <si>
    <t>Health &amp; Safety</t>
  </si>
  <si>
    <t>HS1</t>
  </si>
  <si>
    <t>High Speed 1</t>
  </si>
  <si>
    <t>HS2</t>
  </si>
  <si>
    <t>High Speed 2</t>
  </si>
  <si>
    <t>LNE</t>
  </si>
  <si>
    <t>London North Eas</t>
  </si>
  <si>
    <t>RemCO</t>
  </si>
  <si>
    <t xml:space="preserve">Remuneration  Committee </t>
  </si>
  <si>
    <t>RIHSAC</t>
  </si>
  <si>
    <t>Railway Industry Health And Safety Advisory Committee</t>
  </si>
  <si>
    <t>RSSB</t>
  </si>
  <si>
    <t>Rail Safety Standards Board</t>
  </si>
  <si>
    <t>TOCN</t>
  </si>
  <si>
    <t>Train Operating Company North</t>
  </si>
  <si>
    <t>Keynote speaker Railway Industry Dinner</t>
  </si>
  <si>
    <t>Keynote speaker - Railway Industry Dinner</t>
  </si>
  <si>
    <t>Safety Inspection and Reading site visit</t>
  </si>
  <si>
    <t>Richard Price 2013 - Golden Whistles Award lunch</t>
  </si>
  <si>
    <t xml:space="preserve">Richard Price - Special Regulation Lunch Discussion - Dieter Helm - Current Periodic Reviews </t>
  </si>
  <si>
    <t xml:space="preserve">Richard Price and Anna Walker - Network Rail Board Dinner </t>
  </si>
  <si>
    <t>Anna Walker - London Transport Museum Thought Leadership dinner with Patrick McLoughlin</t>
  </si>
  <si>
    <t xml:space="preserve">Anna Walker - Political Economy Club Dinner - What of the regulation of utilities? </t>
  </si>
  <si>
    <t xml:space="preserve">Anna Walker - 'What is "independent" regulation? </t>
  </si>
  <si>
    <t>Anna Walker - Special Roundtable with Sir John Armitt</t>
  </si>
  <si>
    <t xml:space="preserve">Special round table with Sir John Armitt </t>
  </si>
  <si>
    <t>OKS</t>
  </si>
  <si>
    <t>OKS - Westminster</t>
  </si>
  <si>
    <t>OKS - Kings Cross</t>
  </si>
  <si>
    <t>OKS - Green Park</t>
  </si>
  <si>
    <t>OKS - Angel</t>
  </si>
  <si>
    <t>OKS - NTF</t>
  </si>
  <si>
    <t>OKS - Euston</t>
  </si>
  <si>
    <t>OKS - Lancastar Gate</t>
  </si>
  <si>
    <t>OKS - Westminster (return) then OKS - Kings Cross</t>
  </si>
  <si>
    <t>OKS - Stratford</t>
  </si>
  <si>
    <t>OKS - NR</t>
  </si>
  <si>
    <t>Kings Cross - OKS</t>
  </si>
  <si>
    <t>OKS - Kings Place</t>
  </si>
  <si>
    <t>OKS - Paddington</t>
  </si>
  <si>
    <t>OKS - Waterloo</t>
  </si>
  <si>
    <t>OKS - Clapham</t>
  </si>
  <si>
    <t>Kings Place - OKS</t>
  </si>
  <si>
    <t>OKS - Great Minster House</t>
  </si>
  <si>
    <t>OKS Portcullis House</t>
  </si>
  <si>
    <t>Mark Fairbairn</t>
  </si>
  <si>
    <t>Chairwoman</t>
  </si>
  <si>
    <t>One Kemble Street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</si>
</sst>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s>
  <fonts count="53">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sz val="10"/>
      <color indexed="9"/>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1F497D"/>
      <name val="Calibri"/>
      <family val="2"/>
    </font>
    <font>
      <b/>
      <sz val="10"/>
      <color rgb="FF0000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right/>
      <top style="thin"/>
      <botto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medium"/>
      <bottom/>
    </border>
    <border>
      <left style="medium"/>
      <right style="medium"/>
      <top style="medium"/>
      <bottom/>
    </border>
    <border>
      <left style="medium"/>
      <right style="medium"/>
      <top/>
      <bottom style="mediu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47">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1" applyFont="1" applyFill="1">
      <alignment/>
      <protection/>
    </xf>
    <xf numFmtId="0" fontId="10" fillId="33" borderId="0" xfId="61" applyFont="1" applyFill="1">
      <alignment/>
      <protection/>
    </xf>
    <xf numFmtId="0" fontId="0" fillId="33" borderId="0" xfId="61" applyFill="1">
      <alignment/>
      <protection/>
    </xf>
    <xf numFmtId="0" fontId="11" fillId="33" borderId="29" xfId="61" applyFont="1" applyFill="1" applyBorder="1">
      <alignment/>
      <protection/>
    </xf>
    <xf numFmtId="0" fontId="11" fillId="33" borderId="33" xfId="61" applyFont="1" applyFill="1" applyBorder="1">
      <alignment/>
      <protection/>
    </xf>
    <xf numFmtId="0" fontId="11" fillId="33" borderId="18" xfId="61" applyFont="1" applyFill="1" applyBorder="1">
      <alignment/>
      <protection/>
    </xf>
    <xf numFmtId="0" fontId="11" fillId="33" borderId="21" xfId="61" applyFont="1" applyFill="1" applyBorder="1">
      <alignment/>
      <protection/>
    </xf>
    <xf numFmtId="0" fontId="11" fillId="33" borderId="23" xfId="61" applyFont="1" applyFill="1" applyBorder="1">
      <alignment/>
      <protection/>
    </xf>
    <xf numFmtId="0" fontId="11" fillId="33" borderId="27" xfId="61"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57"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57" applyFont="1" applyFill="1" applyBorder="1" applyAlignment="1">
      <alignment vertical="top" wrapText="1"/>
      <protection/>
    </xf>
    <xf numFmtId="164" fontId="12" fillId="36" borderId="19" xfId="57" applyNumberFormat="1" applyFont="1" applyFill="1" applyBorder="1" applyAlignment="1">
      <alignment vertical="top"/>
      <protection/>
    </xf>
    <xf numFmtId="0" fontId="13" fillId="36" borderId="0" xfId="58"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57" applyFont="1" applyFill="1" applyBorder="1" applyAlignment="1">
      <alignment vertical="top" wrapText="1"/>
      <protection/>
    </xf>
    <xf numFmtId="0" fontId="7" fillId="33" borderId="0" xfId="52" applyFill="1" applyAlignment="1" applyProtection="1">
      <alignment/>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33" borderId="0" xfId="0" applyFont="1" applyFill="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0" borderId="24" xfId="0" applyFill="1" applyBorder="1" applyAlignment="1">
      <alignment horizontal="center"/>
    </xf>
    <xf numFmtId="0" fontId="0" fillId="33" borderId="0" xfId="0" applyFill="1" applyAlignment="1">
      <alignment horizontal="left"/>
    </xf>
    <xf numFmtId="0" fontId="2" fillId="34" borderId="16" xfId="0" applyFont="1" applyFill="1" applyBorder="1" applyAlignment="1">
      <alignment horizontal="left"/>
    </xf>
    <xf numFmtId="0" fontId="0" fillId="34" borderId="17" xfId="0" applyFill="1" applyBorder="1" applyAlignment="1">
      <alignment horizontal="left" wrapText="1"/>
    </xf>
    <xf numFmtId="0" fontId="0" fillId="0" borderId="24" xfId="0" applyFill="1" applyBorder="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3" applyNumberFormat="1" applyFont="1" applyFill="1" applyBorder="1" applyAlignment="1">
      <alignment horizontal="right" vertical="center"/>
      <protection/>
    </xf>
    <xf numFmtId="164" fontId="12" fillId="36" borderId="19" xfId="66"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3" applyFont="1" applyFill="1" applyBorder="1" applyAlignment="1">
      <alignment vertical="center" wrapText="1"/>
      <protection/>
    </xf>
    <xf numFmtId="0" fontId="0" fillId="36" borderId="19" xfId="63"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6" applyNumberFormat="1" applyFont="1" applyFill="1" applyBorder="1" applyAlignment="1">
      <alignment horizontal="center" vertical="center" wrapText="1"/>
      <protection/>
    </xf>
    <xf numFmtId="164" fontId="12" fillId="0" borderId="19" xfId="64"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top"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57" applyNumberFormat="1" applyFont="1" applyFill="1" applyBorder="1" applyAlignment="1">
      <alignment horizontal="center" vertical="center" wrapText="1"/>
      <protection/>
    </xf>
    <xf numFmtId="164" fontId="2" fillId="0" borderId="32" xfId="0" applyNumberFormat="1"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8" xfId="0" applyFill="1" applyBorder="1" applyAlignment="1">
      <alignment horizontal="center" vertical="center" wrapText="1"/>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4"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5" applyNumberFormat="1" applyFont="1" applyFill="1" applyBorder="1" applyAlignment="1">
      <alignment horizontal="center" vertical="center" wrapText="1"/>
      <protection/>
    </xf>
    <xf numFmtId="164" fontId="12" fillId="0" borderId="19" xfId="65" applyNumberFormat="1" applyFont="1" applyFill="1" applyBorder="1" applyAlignment="1">
      <alignment horizontal="center" vertical="center" wrapText="1"/>
      <protection/>
    </xf>
    <xf numFmtId="164" fontId="12" fillId="36" borderId="19" xfId="64"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164" fontId="13" fillId="36" borderId="19" xfId="64" applyNumberFormat="1" applyFont="1" applyFill="1" applyBorder="1" applyAlignment="1">
      <alignment horizontal="center" vertical="center" wrapText="1"/>
      <protection/>
    </xf>
    <xf numFmtId="164" fontId="13" fillId="0" borderId="19" xfId="64" applyNumberFormat="1" applyFont="1" applyFill="1" applyBorder="1" applyAlignment="1">
      <alignment horizontal="center" vertical="center" wrapText="1"/>
      <protection/>
    </xf>
    <xf numFmtId="0" fontId="13" fillId="0" borderId="17" xfId="66" applyFont="1" applyFill="1" applyBorder="1" applyAlignment="1">
      <alignment/>
      <protection/>
    </xf>
    <xf numFmtId="164" fontId="13" fillId="0" borderId="17" xfId="66" applyNumberFormat="1" applyFont="1" applyFill="1" applyBorder="1" applyAlignment="1">
      <alignment horizontal="center" vertical="center"/>
      <protection/>
    </xf>
    <xf numFmtId="164" fontId="12" fillId="0" borderId="17" xfId="66" applyNumberFormat="1" applyFont="1" applyFill="1" applyBorder="1" applyAlignment="1">
      <alignment horizontal="right" vertical="center" wrapText="1"/>
      <protection/>
    </xf>
    <xf numFmtId="164" fontId="12" fillId="0" borderId="17" xfId="64" applyNumberFormat="1" applyFont="1" applyFill="1" applyBorder="1" applyAlignment="1">
      <alignment horizontal="right" vertical="center" wrapText="1"/>
      <protection/>
    </xf>
    <xf numFmtId="164" fontId="0" fillId="0" borderId="19" xfId="67" applyNumberFormat="1" applyFont="1" applyFill="1" applyBorder="1" applyAlignment="1">
      <alignment horizontal="center" vertical="center" wrapText="1"/>
      <protection/>
    </xf>
    <xf numFmtId="164" fontId="5" fillId="36" borderId="19" xfId="64"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6" applyNumberFormat="1" applyFont="1" applyFill="1" applyBorder="1" applyAlignment="1">
      <alignment horizontal="center" vertical="center" wrapText="1"/>
      <protection/>
    </xf>
    <xf numFmtId="0" fontId="0" fillId="0" borderId="37" xfId="0" applyFill="1" applyBorder="1" applyAlignment="1">
      <alignment/>
    </xf>
    <xf numFmtId="0" fontId="13" fillId="0" borderId="19" xfId="64" applyFont="1" applyFill="1" applyBorder="1" applyAlignment="1">
      <alignment horizontal="left" vertical="center" wrapText="1"/>
      <protection/>
    </xf>
    <xf numFmtId="164" fontId="0" fillId="0" borderId="26" xfId="0" applyNumberFormat="1" applyFill="1" applyBorder="1" applyAlignment="1">
      <alignment/>
    </xf>
    <xf numFmtId="164" fontId="0" fillId="0" borderId="24" xfId="0" applyNumberFormat="1" applyFill="1" applyBorder="1" applyAlignment="1">
      <alignment/>
    </xf>
    <xf numFmtId="164" fontId="0" fillId="0" borderId="27" xfId="0" applyNumberFormat="1" applyFill="1" applyBorder="1" applyAlignment="1">
      <alignment/>
    </xf>
    <xf numFmtId="0" fontId="13" fillId="37" borderId="19" xfId="64" applyFont="1" applyFill="1" applyBorder="1" applyAlignment="1">
      <alignment horizontal="left" vertical="center" wrapText="1"/>
      <protection/>
    </xf>
    <xf numFmtId="0" fontId="13" fillId="0" borderId="19" xfId="66" applyFont="1" applyFill="1" applyBorder="1" applyAlignment="1">
      <alignment horizontal="left" vertical="center" wrapText="1"/>
      <protection/>
    </xf>
    <xf numFmtId="164" fontId="13" fillId="37" borderId="19" xfId="64" applyNumberFormat="1" applyFont="1" applyFill="1" applyBorder="1" applyAlignment="1">
      <alignment horizontal="center" vertical="center" wrapText="1"/>
      <protection/>
    </xf>
    <xf numFmtId="164" fontId="0" fillId="36" borderId="19" xfId="66" applyNumberFormat="1" applyFont="1" applyFill="1" applyBorder="1" applyAlignment="1">
      <alignment horizontal="center" vertical="center" wrapText="1"/>
      <protection/>
    </xf>
    <xf numFmtId="164" fontId="0" fillId="0" borderId="19" xfId="66" applyNumberFormat="1" applyFont="1" applyFill="1" applyBorder="1" applyAlignment="1">
      <alignment horizontal="center" vertical="center" wrapText="1"/>
      <protection/>
    </xf>
    <xf numFmtId="164" fontId="13" fillId="0" borderId="17" xfId="66" applyNumberFormat="1" applyFont="1" applyFill="1" applyBorder="1" applyAlignment="1">
      <alignment/>
      <protection/>
    </xf>
    <xf numFmtId="14" fontId="0" fillId="0" borderId="18" xfId="0" applyNumberFormat="1" applyFill="1" applyBorder="1" applyAlignment="1">
      <alignment horizontal="left" vertical="center" wrapText="1"/>
    </xf>
    <xf numFmtId="164" fontId="0" fillId="0" borderId="37" xfId="0" applyNumberFormat="1" applyFill="1" applyBorder="1" applyAlignment="1">
      <alignment/>
    </xf>
    <xf numFmtId="164" fontId="13" fillId="0" borderId="19" xfId="59" applyNumberFormat="1" applyFont="1" applyFill="1" applyBorder="1" applyAlignment="1">
      <alignment horizontal="center" vertical="center" wrapText="1"/>
      <protection/>
    </xf>
    <xf numFmtId="0" fontId="13" fillId="0" borderId="19" xfId="59" applyFont="1" applyFill="1" applyBorder="1" applyAlignment="1">
      <alignment horizontal="left" vertical="center" wrapText="1"/>
      <protection/>
    </xf>
    <xf numFmtId="0" fontId="13" fillId="0" borderId="19" xfId="67" applyFont="1" applyFill="1" applyBorder="1" applyAlignment="1">
      <alignment horizontal="left" vertical="center" wrapText="1"/>
      <protection/>
    </xf>
    <xf numFmtId="164" fontId="13" fillId="0" borderId="19" xfId="67" applyNumberFormat="1" applyFont="1" applyFill="1" applyBorder="1" applyAlignment="1">
      <alignment horizontal="center" vertical="center" wrapText="1"/>
      <protection/>
    </xf>
    <xf numFmtId="0" fontId="0" fillId="37" borderId="19" xfId="64" applyFont="1" applyFill="1" applyBorder="1" applyAlignment="1">
      <alignment horizontal="center" vertical="center" wrapText="1"/>
      <protection/>
    </xf>
    <xf numFmtId="164" fontId="0" fillId="37" borderId="19" xfId="64"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5" fontId="13" fillId="0" borderId="0" xfId="0" applyNumberFormat="1" applyFont="1" applyFill="1" applyBorder="1" applyAlignment="1">
      <alignment/>
    </xf>
    <xf numFmtId="164" fontId="2" fillId="39" borderId="32" xfId="0" applyNumberFormat="1" applyFont="1" applyFill="1" applyBorder="1" applyAlignment="1">
      <alignment horizontal="center" vertical="center" wrapText="1"/>
    </xf>
    <xf numFmtId="0" fontId="13" fillId="0" borderId="38" xfId="59"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59" applyFont="1" applyFill="1" applyBorder="1" applyAlignment="1">
      <alignment/>
      <protection/>
    </xf>
    <xf numFmtId="0" fontId="13" fillId="38" borderId="17" xfId="59" applyFont="1" applyFill="1" applyBorder="1" applyAlignment="1">
      <alignment horizontal="left" vertical="center" wrapText="1"/>
      <protection/>
    </xf>
    <xf numFmtId="164" fontId="13" fillId="38" borderId="19" xfId="57" applyNumberFormat="1" applyFont="1" applyFill="1" applyBorder="1" applyAlignment="1">
      <alignment horizontal="center" vertical="center" wrapText="1"/>
      <protection/>
    </xf>
    <xf numFmtId="164" fontId="13" fillId="38" borderId="19" xfId="59" applyNumberFormat="1" applyFont="1" applyFill="1" applyBorder="1" applyAlignment="1">
      <alignment horizontal="center" vertical="center" wrapText="1"/>
      <protection/>
    </xf>
    <xf numFmtId="0" fontId="13" fillId="38" borderId="19" xfId="67" applyFont="1" applyFill="1" applyBorder="1" applyAlignment="1">
      <alignment/>
      <protection/>
    </xf>
    <xf numFmtId="0" fontId="13" fillId="38" borderId="19" xfId="67" applyFont="1" applyFill="1" applyBorder="1" applyAlignment="1">
      <alignment wrapText="1"/>
      <protection/>
    </xf>
    <xf numFmtId="164" fontId="13" fillId="38" borderId="19" xfId="67" applyNumberFormat="1" applyFont="1" applyFill="1" applyBorder="1" applyAlignment="1">
      <alignment horizontal="center" vertical="center" wrapText="1"/>
      <protection/>
    </xf>
    <xf numFmtId="164" fontId="0" fillId="38" borderId="19" xfId="67" applyNumberFormat="1" applyFont="1" applyFill="1" applyBorder="1" applyAlignment="1">
      <alignment horizontal="center" vertical="center" wrapText="1"/>
      <protection/>
    </xf>
    <xf numFmtId="165" fontId="13" fillId="38" borderId="19" xfId="67" applyNumberFormat="1" applyFont="1" applyFill="1" applyBorder="1" applyAlignment="1">
      <alignment/>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164" fontId="13" fillId="0" borderId="0" xfId="60" applyNumberFormat="1" applyFont="1" applyFill="1" applyBorder="1" applyAlignment="1">
      <alignment horizontal="center" vertical="center"/>
      <protection/>
    </xf>
    <xf numFmtId="0" fontId="0" fillId="34" borderId="13"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164" fontId="12" fillId="40" borderId="19" xfId="65" applyNumberFormat="1" applyFont="1" applyFill="1" applyBorder="1" applyAlignment="1">
      <alignment horizontal="center" vertical="center" wrapText="1"/>
      <protection/>
    </xf>
    <xf numFmtId="164" fontId="2" fillId="40" borderId="34" xfId="0" applyNumberFormat="1" applyFont="1" applyFill="1" applyBorder="1" applyAlignment="1">
      <alignment horizontal="center"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40" borderId="35" xfId="0" applyFill="1" applyBorder="1" applyAlignment="1">
      <alignment horizontal="center" vertical="center" wrapText="1"/>
    </xf>
    <xf numFmtId="0" fontId="0" fillId="40" borderId="38" xfId="0" applyFill="1" applyBorder="1" applyAlignment="1">
      <alignment horizontal="center" vertical="center" wrapText="1"/>
    </xf>
    <xf numFmtId="0" fontId="0" fillId="40" borderId="36" xfId="0" applyFill="1" applyBorder="1" applyAlignment="1">
      <alignment horizontal="center" vertical="center" wrapText="1"/>
    </xf>
    <xf numFmtId="0" fontId="0" fillId="40" borderId="23" xfId="0" applyFill="1" applyBorder="1" applyAlignment="1">
      <alignment horizontal="center"/>
    </xf>
    <xf numFmtId="0" fontId="0" fillId="40" borderId="24" xfId="0" applyFill="1" applyBorder="1" applyAlignment="1">
      <alignment horizontal="left"/>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0" fillId="40" borderId="25" xfId="0" applyFill="1" applyBorder="1" applyAlignment="1">
      <alignment vertical="top" wrapText="1"/>
    </xf>
    <xf numFmtId="0" fontId="2" fillId="34" borderId="16" xfId="0" applyFont="1" applyFill="1" applyBorder="1" applyAlignment="1">
      <alignment horizontal="center" wrapText="1"/>
    </xf>
    <xf numFmtId="0" fontId="0" fillId="40" borderId="24" xfId="0" applyFill="1" applyBorder="1" applyAlignment="1">
      <alignment wrapText="1"/>
    </xf>
    <xf numFmtId="164" fontId="0" fillId="0" borderId="19" xfId="62" applyNumberFormat="1" applyFont="1" applyFill="1" applyBorder="1" applyAlignment="1">
      <alignment horizontal="center" vertical="center"/>
      <protection/>
    </xf>
    <xf numFmtId="164" fontId="12" fillId="0" borderId="19" xfId="62"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2" applyNumberFormat="1" applyFont="1" applyFill="1" applyBorder="1" applyAlignment="1">
      <alignment horizontal="right" vertical="center"/>
      <protection/>
    </xf>
    <xf numFmtId="164" fontId="0" fillId="38" borderId="38" xfId="62"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2" applyNumberFormat="1" applyFont="1" applyFill="1" applyBorder="1" applyAlignment="1">
      <alignment horizontal="center" vertical="center"/>
      <protection/>
    </xf>
    <xf numFmtId="164" fontId="12" fillId="40" borderId="19" xfId="62"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3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2" fillId="34" borderId="31" xfId="0" applyFont="1" applyFill="1" applyBorder="1" applyAlignment="1">
      <alignment horizontal="center" vertical="center" wrapText="1"/>
    </xf>
    <xf numFmtId="14" fontId="0" fillId="0" borderId="39" xfId="0" applyNumberFormat="1" applyFill="1" applyBorder="1" applyAlignment="1">
      <alignment horizontal="left" vertical="center" wrapText="1"/>
    </xf>
    <xf numFmtId="0" fontId="13" fillId="0" borderId="19" xfId="0" applyFont="1" applyFill="1" applyBorder="1" applyAlignment="1">
      <alignment horizontal="left" vertical="center"/>
    </xf>
    <xf numFmtId="0" fontId="0" fillId="40" borderId="40" xfId="0" applyFill="1" applyBorder="1" applyAlignment="1">
      <alignment vertical="top" wrapText="1"/>
    </xf>
    <xf numFmtId="0" fontId="0" fillId="40" borderId="25" xfId="0" applyFill="1" applyBorder="1" applyAlignment="1">
      <alignment wrapText="1"/>
    </xf>
    <xf numFmtId="0" fontId="50" fillId="33" borderId="0" xfId="0" applyFont="1" applyFill="1" applyAlignment="1">
      <alignment wrapText="1"/>
    </xf>
    <xf numFmtId="0" fontId="50" fillId="40" borderId="0" xfId="0" applyFont="1" applyFill="1" applyBorder="1" applyAlignment="1">
      <alignment/>
    </xf>
    <xf numFmtId="164" fontId="50" fillId="0" borderId="0" xfId="0" applyNumberFormat="1" applyFont="1" applyFill="1" applyBorder="1" applyAlignment="1">
      <alignment/>
    </xf>
    <xf numFmtId="0" fontId="51" fillId="0" borderId="0" xfId="0" applyFont="1" applyAlignment="1">
      <alignment/>
    </xf>
    <xf numFmtId="0" fontId="0" fillId="33" borderId="0" xfId="0" applyFont="1" applyFill="1" applyAlignment="1">
      <alignment/>
    </xf>
    <xf numFmtId="0" fontId="52" fillId="33" borderId="0" xfId="0" applyFont="1" applyFill="1" applyAlignment="1">
      <alignment/>
    </xf>
    <xf numFmtId="0" fontId="3" fillId="33" borderId="0" xfId="0" applyFont="1" applyFill="1" applyAlignment="1">
      <alignment horizontal="center"/>
    </xf>
    <xf numFmtId="14" fontId="0" fillId="40" borderId="0" xfId="0" applyNumberFormat="1" applyFill="1" applyBorder="1" applyAlignment="1">
      <alignment horizontal="left" vertical="center" wrapText="1"/>
    </xf>
    <xf numFmtId="0" fontId="7" fillId="0" borderId="0" xfId="52" applyAlignment="1" applyProtection="1">
      <alignment/>
      <protection/>
    </xf>
    <xf numFmtId="0" fontId="0" fillId="33" borderId="0" xfId="56" applyFill="1">
      <alignment/>
      <protection/>
    </xf>
    <xf numFmtId="0" fontId="0" fillId="33" borderId="0" xfId="56" applyFill="1" applyBorder="1">
      <alignment/>
      <protection/>
    </xf>
    <xf numFmtId="0" fontId="3" fillId="33" borderId="0" xfId="56" applyFont="1" applyFill="1">
      <alignment/>
      <protection/>
    </xf>
    <xf numFmtId="0" fontId="2" fillId="35" borderId="14" xfId="56" applyFont="1" applyFill="1" applyBorder="1">
      <alignment/>
      <protection/>
    </xf>
    <xf numFmtId="0" fontId="2" fillId="35" borderId="12" xfId="56" applyFont="1" applyFill="1" applyBorder="1">
      <alignment/>
      <protection/>
    </xf>
    <xf numFmtId="0" fontId="0" fillId="35" borderId="13" xfId="56" applyFill="1" applyBorder="1">
      <alignment/>
      <protection/>
    </xf>
    <xf numFmtId="0" fontId="2" fillId="34" borderId="29" xfId="56" applyFont="1" applyFill="1" applyBorder="1" applyAlignment="1">
      <alignment horizontal="center"/>
      <protection/>
    </xf>
    <xf numFmtId="0" fontId="2" fillId="34" borderId="16" xfId="56" applyFont="1" applyFill="1" applyBorder="1">
      <alignment/>
      <protection/>
    </xf>
    <xf numFmtId="0" fontId="2" fillId="34" borderId="30" xfId="56" applyFont="1" applyFill="1" applyBorder="1" applyAlignment="1">
      <alignment horizontal="center" vertical="top" wrapText="1"/>
      <protection/>
    </xf>
    <xf numFmtId="0" fontId="0" fillId="34" borderId="10" xfId="56" applyFill="1" applyBorder="1" applyAlignment="1">
      <alignment wrapText="1"/>
      <protection/>
    </xf>
    <xf numFmtId="0" fontId="0" fillId="34" borderId="11" xfId="56" applyFill="1" applyBorder="1" applyAlignment="1">
      <alignment wrapText="1"/>
      <protection/>
    </xf>
    <xf numFmtId="0" fontId="0" fillId="34" borderId="12" xfId="56" applyFill="1" applyBorder="1" applyAlignment="1">
      <alignment horizontal="center" vertical="top" wrapText="1"/>
      <protection/>
    </xf>
    <xf numFmtId="0" fontId="0" fillId="34" borderId="14" xfId="56" applyFill="1" applyBorder="1" applyAlignment="1">
      <alignment horizontal="center" vertical="top" wrapText="1"/>
      <protection/>
    </xf>
    <xf numFmtId="0" fontId="0" fillId="34" borderId="13" xfId="56" applyFont="1" applyFill="1" applyBorder="1" applyAlignment="1">
      <alignment horizontal="center" vertical="top" wrapText="1"/>
      <protection/>
    </xf>
    <xf numFmtId="0" fontId="0" fillId="34" borderId="17" xfId="56" applyFill="1" applyBorder="1" applyAlignment="1">
      <alignment vertical="top" wrapText="1"/>
      <protection/>
    </xf>
    <xf numFmtId="0" fontId="2" fillId="34" borderId="31" xfId="56" applyFont="1" applyFill="1" applyBorder="1" applyAlignment="1">
      <alignment horizontal="center" vertical="top" wrapText="1"/>
      <protection/>
    </xf>
    <xf numFmtId="0" fontId="0" fillId="33" borderId="0" xfId="56" applyFill="1" applyBorder="1" applyAlignment="1">
      <alignment wrapText="1"/>
      <protection/>
    </xf>
    <xf numFmtId="164" fontId="2" fillId="0" borderId="34" xfId="56" applyNumberFormat="1" applyFont="1" applyFill="1" applyBorder="1" applyAlignment="1">
      <alignment horizontal="center" vertical="center" wrapText="1"/>
      <protection/>
    </xf>
    <xf numFmtId="0" fontId="0" fillId="40" borderId="0" xfId="56" applyFill="1">
      <alignment/>
      <protection/>
    </xf>
    <xf numFmtId="14" fontId="0" fillId="40" borderId="0" xfId="56" applyNumberFormat="1" applyFill="1" applyBorder="1" applyAlignment="1">
      <alignment horizontal="left" vertical="center" wrapText="1"/>
      <protection/>
    </xf>
    <xf numFmtId="0" fontId="0" fillId="40" borderId="0" xfId="56" applyFill="1" applyBorder="1">
      <alignment/>
      <protection/>
    </xf>
    <xf numFmtId="0" fontId="0" fillId="0" borderId="35" xfId="56" applyFill="1" applyBorder="1" applyAlignment="1">
      <alignment vertical="top" wrapText="1"/>
      <protection/>
    </xf>
    <xf numFmtId="0" fontId="0" fillId="0" borderId="38" xfId="56" applyFill="1" applyBorder="1" applyAlignment="1">
      <alignment vertical="top" wrapText="1"/>
      <protection/>
    </xf>
    <xf numFmtId="164" fontId="2" fillId="0" borderId="12" xfId="56" applyNumberFormat="1" applyFont="1" applyFill="1" applyBorder="1" applyAlignment="1">
      <alignment horizontal="center" vertical="top" wrapText="1"/>
      <protection/>
    </xf>
    <xf numFmtId="164" fontId="2" fillId="0" borderId="32" xfId="56" applyNumberFormat="1" applyFont="1" applyFill="1" applyBorder="1" applyAlignment="1">
      <alignment horizontal="center" vertical="top" wrapText="1"/>
      <protection/>
    </xf>
    <xf numFmtId="0" fontId="0" fillId="0" borderId="23" xfId="56" applyFill="1" applyBorder="1">
      <alignment/>
      <protection/>
    </xf>
    <xf numFmtId="0" fontId="0" fillId="0" borderId="24" xfId="56" applyFill="1" applyBorder="1">
      <alignment/>
      <protection/>
    </xf>
    <xf numFmtId="0" fontId="0" fillId="0" borderId="26" xfId="56" applyFill="1" applyBorder="1">
      <alignment/>
      <protection/>
    </xf>
    <xf numFmtId="0" fontId="0" fillId="0" borderId="27" xfId="56" applyFill="1" applyBorder="1">
      <alignment/>
      <protection/>
    </xf>
    <xf numFmtId="0" fontId="0" fillId="0" borderId="28" xfId="56" applyFill="1" applyBorder="1">
      <alignment/>
      <protection/>
    </xf>
    <xf numFmtId="0" fontId="2" fillId="34" borderId="17" xfId="0" applyFont="1" applyFill="1" applyBorder="1" applyAlignment="1">
      <alignment horizontal="center" vertical="top" wrapText="1"/>
    </xf>
    <xf numFmtId="0" fontId="13" fillId="40" borderId="21" xfId="0" applyFont="1" applyFill="1" applyBorder="1" applyAlignment="1">
      <alignment horizontal="left" vertical="center" wrapText="1"/>
    </xf>
    <xf numFmtId="0" fontId="2" fillId="34" borderId="15" xfId="0" applyFont="1" applyFill="1" applyBorder="1" applyAlignment="1">
      <alignment horizontal="center" vertical="center"/>
    </xf>
    <xf numFmtId="0" fontId="13" fillId="40" borderId="38" xfId="0" applyFont="1" applyFill="1" applyBorder="1" applyAlignment="1">
      <alignment horizontal="left" vertical="center" wrapText="1"/>
    </xf>
    <xf numFmtId="0" fontId="2" fillId="34" borderId="16" xfId="0" applyFont="1" applyFill="1" applyBorder="1" applyAlignment="1">
      <alignment horizontal="center" vertical="center" wrapText="1"/>
    </xf>
    <xf numFmtId="0" fontId="0" fillId="34" borderId="17" xfId="0" applyFill="1" applyBorder="1" applyAlignment="1">
      <alignment horizontal="center" vertical="center"/>
    </xf>
    <xf numFmtId="0" fontId="0" fillId="40" borderId="38" xfId="0" applyFill="1" applyBorder="1" applyAlignment="1">
      <alignment vertical="top" wrapText="1"/>
    </xf>
    <xf numFmtId="0" fontId="0" fillId="40" borderId="24" xfId="0" applyFill="1" applyBorder="1" applyAlignment="1">
      <alignment/>
    </xf>
    <xf numFmtId="0" fontId="13" fillId="40" borderId="21" xfId="0" applyFont="1" applyFill="1" applyBorder="1" applyAlignment="1">
      <alignment horizontal="left" vertical="center" wrapText="1"/>
    </xf>
    <xf numFmtId="0" fontId="0" fillId="0" borderId="0" xfId="56" applyAlignment="1">
      <alignment/>
      <protection/>
    </xf>
    <xf numFmtId="0" fontId="2" fillId="34" borderId="15" xfId="56" applyFont="1" applyFill="1" applyBorder="1" applyAlignment="1">
      <alignment horizontal="center"/>
      <protection/>
    </xf>
    <xf numFmtId="0" fontId="0" fillId="33" borderId="0" xfId="56" applyFill="1" applyAlignment="1">
      <alignment wrapText="1"/>
      <protection/>
    </xf>
    <xf numFmtId="0" fontId="2" fillId="34" borderId="17" xfId="56" applyFont="1" applyFill="1" applyBorder="1" applyAlignment="1">
      <alignment horizontal="center" vertical="top" wrapText="1"/>
      <protection/>
    </xf>
    <xf numFmtId="0" fontId="0" fillId="34" borderId="17" xfId="56" applyFill="1" applyBorder="1" applyAlignment="1">
      <alignment horizontal="left" wrapText="1"/>
      <protection/>
    </xf>
    <xf numFmtId="0" fontId="2" fillId="34" borderId="16" xfId="56" applyFont="1" applyFill="1" applyBorder="1" applyAlignment="1">
      <alignment horizontal="center"/>
      <protection/>
    </xf>
    <xf numFmtId="0" fontId="2" fillId="34" borderId="16" xfId="56" applyFont="1" applyFill="1" applyBorder="1" applyAlignment="1">
      <alignment horizontal="left"/>
      <protection/>
    </xf>
    <xf numFmtId="0" fontId="13" fillId="0" borderId="38" xfId="56" applyFont="1" applyFill="1" applyBorder="1" applyAlignment="1">
      <alignment horizontal="left" vertical="center" wrapText="1"/>
      <protection/>
    </xf>
    <xf numFmtId="14" fontId="0" fillId="0" borderId="41" xfId="0" applyNumberFormat="1" applyFont="1" applyBorder="1" applyAlignment="1">
      <alignment horizontal="left" vertical="center" wrapText="1"/>
    </xf>
    <xf numFmtId="0" fontId="0" fillId="0" borderId="17" xfId="0" applyFont="1" applyBorder="1" applyAlignment="1">
      <alignment horizontal="left" vertical="top" wrapText="1"/>
    </xf>
    <xf numFmtId="49" fontId="0" fillId="0" borderId="42" xfId="0" applyNumberFormat="1" applyFont="1" applyBorder="1" applyAlignment="1">
      <alignment horizontal="left"/>
    </xf>
    <xf numFmtId="14" fontId="0" fillId="0" borderId="43" xfId="0" applyNumberFormat="1" applyFont="1" applyBorder="1" applyAlignment="1">
      <alignment horizontal="left" vertical="center" wrapText="1"/>
    </xf>
    <xf numFmtId="0" fontId="0" fillId="0" borderId="14" xfId="0" applyFont="1" applyBorder="1" applyAlignment="1">
      <alignment horizontal="left" vertical="top" wrapText="1"/>
    </xf>
    <xf numFmtId="49" fontId="0" fillId="0" borderId="32" xfId="0" applyNumberFormat="1" applyFont="1" applyBorder="1" applyAlignment="1">
      <alignment horizontal="left" wrapText="1"/>
    </xf>
    <xf numFmtId="14" fontId="0" fillId="0" borderId="43" xfId="0" applyNumberFormat="1" applyBorder="1" applyAlignment="1">
      <alignment horizontal="left" vertical="center" wrapText="1"/>
    </xf>
    <xf numFmtId="0" fontId="0" fillId="0" borderId="32" xfId="0" applyFont="1" applyBorder="1" applyAlignment="1">
      <alignment horizontal="left" vertical="top" wrapText="1"/>
    </xf>
    <xf numFmtId="0" fontId="0" fillId="33" borderId="14" xfId="0" applyFont="1" applyFill="1" applyBorder="1" applyAlignment="1">
      <alignment horizontal="left"/>
    </xf>
    <xf numFmtId="0" fontId="0" fillId="0" borderId="32" xfId="0" applyFont="1" applyBorder="1" applyAlignment="1">
      <alignment horizontal="left" wrapText="1"/>
    </xf>
    <xf numFmtId="14" fontId="0" fillId="0" borderId="44" xfId="0" applyNumberFormat="1" applyBorder="1" applyAlignment="1">
      <alignment horizontal="left" vertical="center" wrapText="1"/>
    </xf>
    <xf numFmtId="0" fontId="0" fillId="0" borderId="45" xfId="0" applyFont="1" applyBorder="1" applyAlignment="1">
      <alignment horizontal="left" vertical="top" wrapText="1"/>
    </xf>
    <xf numFmtId="0" fontId="0" fillId="0" borderId="46" xfId="0" applyFont="1" applyBorder="1" applyAlignment="1" quotePrefix="1">
      <alignment horizontal="left"/>
    </xf>
    <xf numFmtId="0" fontId="2" fillId="34" borderId="47"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2" fillId="33" borderId="0" xfId="56" applyFont="1" applyFill="1" applyAlignment="1">
      <alignment/>
      <protection/>
    </xf>
    <xf numFmtId="0" fontId="0" fillId="0" borderId="0" xfId="56" applyAlignment="1">
      <alignment/>
      <protection/>
    </xf>
    <xf numFmtId="0" fontId="2" fillId="34" borderId="47" xfId="56" applyFont="1" applyFill="1" applyBorder="1" applyAlignment="1">
      <alignment horizontal="center"/>
      <protection/>
    </xf>
    <xf numFmtId="0" fontId="2" fillId="34" borderId="15" xfId="56" applyFont="1" applyFill="1" applyBorder="1" applyAlignment="1">
      <alignment horizontal="center"/>
      <protection/>
    </xf>
    <xf numFmtId="0" fontId="2" fillId="34" borderId="33" xfId="56" applyFont="1" applyFill="1" applyBorder="1" applyAlignment="1">
      <alignment horizontal="center"/>
      <protection/>
    </xf>
    <xf numFmtId="0" fontId="0" fillId="33" borderId="0" xfId="56" applyFill="1" applyAlignment="1">
      <alignment wrapText="1"/>
      <protection/>
    </xf>
    <xf numFmtId="0" fontId="0" fillId="0" borderId="0" xfId="56" applyAlignment="1">
      <alignment wrapText="1"/>
      <protection/>
    </xf>
    <xf numFmtId="0" fontId="2" fillId="35" borderId="12" xfId="0" applyFont="1" applyFill="1" applyBorder="1" applyAlignment="1">
      <alignment horizontal="center"/>
    </xf>
    <xf numFmtId="0" fontId="2" fillId="35" borderId="13" xfId="0" applyFont="1" applyFill="1" applyBorder="1" applyAlignment="1">
      <alignment horizontal="center"/>
    </xf>
    <xf numFmtId="0" fontId="2" fillId="34" borderId="47"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A Walker" xfId="57"/>
    <cellStyle name="Normal_C Bolt" xfId="58"/>
    <cellStyle name="Normal_C Elliott" xfId="59"/>
    <cellStyle name="Normal_C Elliott_1" xfId="60"/>
    <cellStyle name="Normal_Data Table" xfId="61"/>
    <cellStyle name="Normal_J Chittleburgh" xfId="62"/>
    <cellStyle name="Normal_J May" xfId="63"/>
    <cellStyle name="Normal_J Thomas" xfId="64"/>
    <cellStyle name="Normal_L Rollason" xfId="65"/>
    <cellStyle name="Normal_M Lee" xfId="66"/>
    <cellStyle name="Normal_R Goldson" xfId="67"/>
    <cellStyle name="Note" xfId="68"/>
    <cellStyle name="Output" xfId="69"/>
    <cellStyle name="Percent" xfId="70"/>
    <cellStyle name="PSChar" xfId="71"/>
    <cellStyle name="Style 1" xfId="72"/>
    <cellStyle name="Title" xfId="73"/>
    <cellStyle name="Total" xfId="74"/>
    <cellStyle name="Warning Text" xfId="75"/>
  </cellStyles>
  <dxfs count="39">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zbhutta\Desktop\Q4%202012-13%20BE-%20P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ce R"/>
      <sheetName val="Walker A"/>
      <sheetName val="Barlow T"/>
      <sheetName val="Bucks P"/>
      <sheetName val="Lloyd M"/>
      <sheetName val="Fairbairn M"/>
      <sheetName val="Neate M"/>
      <sheetName val="Nelson S"/>
      <sheetName val="O'Toole R"/>
      <sheetName val="Walker S"/>
      <sheetName val="Hospitality received"/>
    </sheetNames>
    <sheetDataSet>
      <sheetData sheetId="0">
        <row r="3">
          <cell r="E3" t="str">
            <v>2012-13</v>
          </cell>
          <cell r="F3" t="str">
            <v>Quarter 4</v>
          </cell>
          <cell r="G3" t="str">
            <v>1 January 2013 - 31 March 2013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76</v>
      </c>
    </row>
    <row r="3" ht="12.75">
      <c r="B3" s="2" t="s">
        <v>70</v>
      </c>
    </row>
    <row r="5" ht="12.75">
      <c r="B5" s="1" t="s">
        <v>3</v>
      </c>
    </row>
    <row r="7" ht="12.75">
      <c r="B7" s="1" t="s">
        <v>4</v>
      </c>
    </row>
    <row r="8" ht="12.75">
      <c r="B8" s="1" t="s">
        <v>5</v>
      </c>
    </row>
    <row r="9" ht="12.75">
      <c r="B9" s="1" t="s">
        <v>7</v>
      </c>
    </row>
    <row r="10" ht="12.75">
      <c r="B10" s="1" t="s">
        <v>8</v>
      </c>
    </row>
    <row r="13" ht="12.75">
      <c r="B13" s="1" t="s">
        <v>6</v>
      </c>
    </row>
    <row r="15" ht="12.75">
      <c r="B15" s="2" t="s">
        <v>79</v>
      </c>
    </row>
    <row r="16" ht="12.75">
      <c r="B16" s="2"/>
    </row>
    <row r="17" ht="12.75">
      <c r="B17" s="2" t="s">
        <v>71</v>
      </c>
    </row>
    <row r="18" ht="12.75">
      <c r="B18" s="1" t="s">
        <v>14</v>
      </c>
    </row>
    <row r="19" ht="12.75">
      <c r="B19" s="1" t="s">
        <v>12</v>
      </c>
    </row>
    <row r="20" ht="12.75">
      <c r="B20" s="1" t="s">
        <v>13</v>
      </c>
    </row>
    <row r="23" ht="12.75">
      <c r="B23" s="2" t="s">
        <v>72</v>
      </c>
    </row>
    <row r="24" spans="2:8" ht="12.75">
      <c r="B24" s="1" t="s">
        <v>73</v>
      </c>
      <c r="G24" s="1" t="s">
        <v>74</v>
      </c>
      <c r="H24" s="1" t="s">
        <v>75</v>
      </c>
    </row>
    <row r="27" ht="12.75">
      <c r="B27" s="1" t="s">
        <v>2</v>
      </c>
    </row>
    <row r="29" ht="12.75">
      <c r="B29" s="2" t="s">
        <v>77</v>
      </c>
    </row>
    <row r="31" ht="12.75">
      <c r="B31" s="1" t="s">
        <v>80</v>
      </c>
    </row>
    <row r="32" ht="12.75">
      <c r="B32" s="1" t="s">
        <v>81</v>
      </c>
    </row>
    <row r="33" ht="12.75">
      <c r="B33" s="1" t="s">
        <v>9</v>
      </c>
    </row>
    <row r="34" ht="12.75">
      <c r="B34" s="1" t="s">
        <v>10</v>
      </c>
    </row>
    <row r="35" ht="12.75">
      <c r="B35" s="1" t="s">
        <v>11</v>
      </c>
    </row>
    <row r="38" ht="12.75">
      <c r="B38" s="1" t="s">
        <v>78</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4" t="s">
        <v>62</v>
      </c>
      <c r="E2" s="75" t="s">
        <v>63</v>
      </c>
      <c r="F2" s="40"/>
      <c r="H2" s="2" t="s">
        <v>93</v>
      </c>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30" t="s">
        <v>54</v>
      </c>
    </row>
    <row r="6" spans="2:10" s="4" customFormat="1" ht="26.25" customHeight="1">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4" t="s">
        <v>69</v>
      </c>
      <c r="E2" s="75" t="s">
        <v>59</v>
      </c>
      <c r="F2" s="76"/>
      <c r="H2" s="2" t="s">
        <v>92</v>
      </c>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30" t="s">
        <v>54</v>
      </c>
    </row>
    <row r="6" spans="2:10" s="4" customFormat="1" ht="25.5">
      <c r="B6" s="5"/>
      <c r="C6" s="12"/>
      <c r="D6" s="6"/>
      <c r="E6" s="7" t="s">
        <v>48</v>
      </c>
      <c r="F6" s="9" t="s">
        <v>49</v>
      </c>
      <c r="G6" s="9" t="s">
        <v>94</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B1:K26"/>
  <sheetViews>
    <sheetView zoomScalePageLayoutView="0" workbookViewId="0" topLeftCell="A1">
      <selection activeCell="D16" sqref="D16"/>
    </sheetView>
  </sheetViews>
  <sheetFormatPr defaultColWidth="9.140625" defaultRowHeight="12.75"/>
  <cols>
    <col min="1" max="1" width="1.421875" style="1" customWidth="1"/>
    <col min="2" max="2" width="13.28125" style="1" customWidth="1"/>
    <col min="3" max="4" width="13.8515625" style="1" customWidth="1"/>
    <col min="5" max="5" width="41.2812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95</v>
      </c>
      <c r="F2" s="39" t="s">
        <v>59</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11" ht="38.25">
      <c r="B6" s="5"/>
      <c r="C6" s="97"/>
      <c r="D6" s="300" t="s">
        <v>143</v>
      </c>
      <c r="E6" s="6"/>
      <c r="F6" s="7" t="s">
        <v>48</v>
      </c>
      <c r="G6" s="9" t="s">
        <v>49</v>
      </c>
      <c r="H6" s="9" t="s">
        <v>94</v>
      </c>
      <c r="I6" s="207" t="s">
        <v>1</v>
      </c>
      <c r="J6" s="12" t="s">
        <v>52</v>
      </c>
      <c r="K6" s="31" t="s">
        <v>55</v>
      </c>
    </row>
    <row r="7" spans="2:11" ht="25.5">
      <c r="B7" s="211">
        <v>41227</v>
      </c>
      <c r="C7" s="220" t="s">
        <v>198</v>
      </c>
      <c r="D7" s="220" t="s">
        <v>144</v>
      </c>
      <c r="E7" s="301" t="s">
        <v>196</v>
      </c>
      <c r="F7" s="212"/>
      <c r="G7" s="212">
        <v>9</v>
      </c>
      <c r="H7" s="212"/>
      <c r="I7" s="212"/>
      <c r="J7" s="212"/>
      <c r="K7" s="139">
        <f aca="true" t="shared" si="0" ref="K7:K22">SUM(F7:J7)</f>
        <v>9</v>
      </c>
    </row>
    <row r="8" spans="2:11" ht="25.5">
      <c r="B8" s="211">
        <v>41227</v>
      </c>
      <c r="C8" s="220" t="s">
        <v>197</v>
      </c>
      <c r="D8" s="220" t="s">
        <v>161</v>
      </c>
      <c r="E8" s="301" t="s">
        <v>196</v>
      </c>
      <c r="F8" s="212"/>
      <c r="G8" s="212"/>
      <c r="H8" s="212"/>
      <c r="I8" s="212">
        <v>120</v>
      </c>
      <c r="J8" s="212"/>
      <c r="K8" s="139">
        <f t="shared" si="0"/>
        <v>120</v>
      </c>
    </row>
    <row r="9" spans="2:11" ht="38.25">
      <c r="B9" s="211">
        <v>41228</v>
      </c>
      <c r="C9" s="220" t="s">
        <v>199</v>
      </c>
      <c r="D9" s="220" t="s">
        <v>144</v>
      </c>
      <c r="E9" s="301" t="s">
        <v>196</v>
      </c>
      <c r="F9" s="212">
        <v>93.55</v>
      </c>
      <c r="G9" s="212"/>
      <c r="H9" s="212"/>
      <c r="I9" s="212"/>
      <c r="J9" s="212"/>
      <c r="K9" s="139">
        <f t="shared" si="0"/>
        <v>93.55</v>
      </c>
    </row>
    <row r="10" spans="2:11" ht="25.5">
      <c r="B10" s="211">
        <v>41253</v>
      </c>
      <c r="C10" s="220" t="s">
        <v>212</v>
      </c>
      <c r="D10" s="220" t="s">
        <v>144</v>
      </c>
      <c r="E10" s="301" t="s">
        <v>200</v>
      </c>
      <c r="F10" s="212">
        <v>138.02</v>
      </c>
      <c r="G10" s="212"/>
      <c r="H10" s="212"/>
      <c r="I10" s="212"/>
      <c r="J10" s="212"/>
      <c r="K10" s="139">
        <f t="shared" si="0"/>
        <v>138.02</v>
      </c>
    </row>
    <row r="11" spans="2:11" ht="25.5">
      <c r="B11" s="211">
        <v>41254</v>
      </c>
      <c r="C11" s="220" t="s">
        <v>197</v>
      </c>
      <c r="D11" s="220" t="s">
        <v>161</v>
      </c>
      <c r="E11" s="301" t="s">
        <v>201</v>
      </c>
      <c r="F11" s="212"/>
      <c r="G11" s="212"/>
      <c r="H11" s="212"/>
      <c r="I11" s="212">
        <v>120</v>
      </c>
      <c r="J11" s="212"/>
      <c r="K11" s="139">
        <f t="shared" si="0"/>
        <v>120</v>
      </c>
    </row>
    <row r="12" spans="2:11" ht="25.5">
      <c r="B12" s="211">
        <v>41255</v>
      </c>
      <c r="C12" s="220" t="s">
        <v>197</v>
      </c>
      <c r="D12" s="220" t="s">
        <v>161</v>
      </c>
      <c r="E12" s="301" t="s">
        <v>202</v>
      </c>
      <c r="F12" s="212"/>
      <c r="G12" s="212"/>
      <c r="H12" s="212"/>
      <c r="I12" s="212">
        <v>120</v>
      </c>
      <c r="J12" s="212"/>
      <c r="K12" s="139">
        <f t="shared" si="0"/>
        <v>120</v>
      </c>
    </row>
    <row r="13" spans="2:11" ht="25.5">
      <c r="B13" s="211">
        <v>41271</v>
      </c>
      <c r="C13" s="220" t="s">
        <v>197</v>
      </c>
      <c r="D13" s="220" t="s">
        <v>161</v>
      </c>
      <c r="E13" s="301" t="s">
        <v>203</v>
      </c>
      <c r="F13" s="212"/>
      <c r="G13" s="212"/>
      <c r="H13" s="212"/>
      <c r="I13" s="212">
        <v>120</v>
      </c>
      <c r="J13" s="212"/>
      <c r="K13" s="139">
        <f t="shared" si="0"/>
        <v>120</v>
      </c>
    </row>
    <row r="14" spans="2:11" ht="51">
      <c r="B14" s="211">
        <v>41272</v>
      </c>
      <c r="C14" s="220" t="s">
        <v>211</v>
      </c>
      <c r="D14" s="220" t="s">
        <v>145</v>
      </c>
      <c r="E14" s="301" t="s">
        <v>204</v>
      </c>
      <c r="F14" s="212">
        <v>295.07</v>
      </c>
      <c r="G14" s="212"/>
      <c r="H14" s="212"/>
      <c r="I14" s="212"/>
      <c r="J14" s="212"/>
      <c r="K14" s="139">
        <f t="shared" si="0"/>
        <v>295.07</v>
      </c>
    </row>
    <row r="15" spans="2:11" ht="38.25">
      <c r="B15" s="211" t="s">
        <v>286</v>
      </c>
      <c r="C15" s="220" t="s">
        <v>205</v>
      </c>
      <c r="D15" s="220" t="s">
        <v>144</v>
      </c>
      <c r="E15" s="301" t="s">
        <v>203</v>
      </c>
      <c r="F15" s="212">
        <v>90.02</v>
      </c>
      <c r="G15" s="212"/>
      <c r="H15" s="212"/>
      <c r="I15" s="212"/>
      <c r="J15" s="212"/>
      <c r="K15" s="139">
        <f>SUM(F15:J15)</f>
        <v>90.02</v>
      </c>
    </row>
    <row r="16" spans="2:11" ht="25.5">
      <c r="B16" s="211" t="s">
        <v>286</v>
      </c>
      <c r="C16" s="220" t="s">
        <v>197</v>
      </c>
      <c r="D16" s="220" t="s">
        <v>161</v>
      </c>
      <c r="E16" s="301" t="s">
        <v>203</v>
      </c>
      <c r="F16" s="212"/>
      <c r="G16" s="212"/>
      <c r="H16" s="212"/>
      <c r="I16" s="212">
        <v>120</v>
      </c>
      <c r="J16" s="212"/>
      <c r="K16" s="139">
        <f t="shared" si="0"/>
        <v>120</v>
      </c>
    </row>
    <row r="17" spans="2:11" ht="38.25">
      <c r="B17" s="211">
        <v>41312</v>
      </c>
      <c r="C17" s="220" t="s">
        <v>199</v>
      </c>
      <c r="D17" s="220" t="s">
        <v>144</v>
      </c>
      <c r="E17" s="301" t="s">
        <v>206</v>
      </c>
      <c r="F17" s="212">
        <v>198.55</v>
      </c>
      <c r="G17" s="212"/>
      <c r="H17" s="212"/>
      <c r="I17" s="212"/>
      <c r="J17" s="212"/>
      <c r="K17" s="139">
        <f t="shared" si="0"/>
        <v>198.55</v>
      </c>
    </row>
    <row r="18" spans="2:11" ht="38.25">
      <c r="B18" s="211">
        <v>41316</v>
      </c>
      <c r="C18" s="220" t="s">
        <v>208</v>
      </c>
      <c r="D18" s="220" t="s">
        <v>145</v>
      </c>
      <c r="E18" s="301" t="s">
        <v>207</v>
      </c>
      <c r="F18" s="212"/>
      <c r="G18" s="212">
        <v>10.6</v>
      </c>
      <c r="H18" s="212"/>
      <c r="I18" s="212"/>
      <c r="J18" s="212"/>
      <c r="K18" s="139">
        <f t="shared" si="0"/>
        <v>10.6</v>
      </c>
    </row>
    <row r="19" spans="2:11" ht="51">
      <c r="B19" s="211" t="s">
        <v>209</v>
      </c>
      <c r="C19" s="220" t="s">
        <v>210</v>
      </c>
      <c r="D19" s="220" t="s">
        <v>145</v>
      </c>
      <c r="E19" s="301" t="s">
        <v>213</v>
      </c>
      <c r="F19" s="212">
        <v>216.07</v>
      </c>
      <c r="G19" s="212"/>
      <c r="H19" s="212"/>
      <c r="I19" s="212"/>
      <c r="J19" s="212"/>
      <c r="K19" s="139">
        <f t="shared" si="0"/>
        <v>216.07</v>
      </c>
    </row>
    <row r="20" spans="2:11" ht="25.5">
      <c r="B20" s="211" t="s">
        <v>209</v>
      </c>
      <c r="C20" s="220" t="s">
        <v>197</v>
      </c>
      <c r="D20" s="220" t="s">
        <v>161</v>
      </c>
      <c r="E20" s="301" t="s">
        <v>203</v>
      </c>
      <c r="F20" s="212"/>
      <c r="G20" s="212"/>
      <c r="H20" s="212"/>
      <c r="I20" s="212">
        <v>120</v>
      </c>
      <c r="J20" s="212"/>
      <c r="K20" s="139">
        <f t="shared" si="0"/>
        <v>120</v>
      </c>
    </row>
    <row r="21" spans="2:11" ht="51">
      <c r="B21" s="211">
        <v>41340</v>
      </c>
      <c r="C21" s="220" t="s">
        <v>210</v>
      </c>
      <c r="D21" s="220" t="s">
        <v>145</v>
      </c>
      <c r="E21" s="301" t="s">
        <v>214</v>
      </c>
      <c r="F21" s="212">
        <v>141.54</v>
      </c>
      <c r="G21" s="212"/>
      <c r="H21" s="212"/>
      <c r="I21" s="212"/>
      <c r="J21" s="212"/>
      <c r="K21" s="139">
        <f t="shared" si="0"/>
        <v>141.54</v>
      </c>
    </row>
    <row r="22" spans="2:11" ht="25.5">
      <c r="B22" s="211">
        <v>41340</v>
      </c>
      <c r="C22" s="220" t="s">
        <v>197</v>
      </c>
      <c r="D22" s="220" t="s">
        <v>161</v>
      </c>
      <c r="E22" s="301" t="s">
        <v>214</v>
      </c>
      <c r="F22" s="212"/>
      <c r="G22" s="212"/>
      <c r="H22" s="212"/>
      <c r="I22" s="212">
        <v>120</v>
      </c>
      <c r="J22" s="212"/>
      <c r="K22" s="139">
        <f t="shared" si="0"/>
        <v>120</v>
      </c>
    </row>
    <row r="23" spans="2:11" ht="12.75">
      <c r="B23" s="218"/>
      <c r="C23" s="232"/>
      <c r="D23" s="232"/>
      <c r="E23" s="230"/>
      <c r="F23" s="129">
        <f aca="true" t="shared" si="1" ref="F23:K23">SUM(F7:F22)</f>
        <v>1172.82</v>
      </c>
      <c r="G23" s="129">
        <f t="shared" si="1"/>
        <v>19.6</v>
      </c>
      <c r="H23" s="129">
        <f t="shared" si="1"/>
        <v>0</v>
      </c>
      <c r="I23" s="129">
        <f t="shared" si="1"/>
        <v>840</v>
      </c>
      <c r="J23" s="129">
        <f t="shared" si="1"/>
        <v>0</v>
      </c>
      <c r="K23" s="205">
        <f t="shared" si="1"/>
        <v>2032.4199999999998</v>
      </c>
    </row>
    <row r="24" spans="2:11" ht="13.5" thickBot="1">
      <c r="B24" s="219"/>
      <c r="C24" s="235"/>
      <c r="D24" s="235"/>
      <c r="E24" s="229"/>
      <c r="F24" s="22"/>
      <c r="G24" s="20"/>
      <c r="H24" s="20"/>
      <c r="I24" s="23"/>
      <c r="J24" s="20"/>
      <c r="K24" s="24"/>
    </row>
    <row r="26" ht="12.75">
      <c r="B26" s="1" t="s">
        <v>87</v>
      </c>
    </row>
  </sheetData>
  <sheetProtection/>
  <mergeCells count="1">
    <mergeCell ref="F5:I5"/>
  </mergeCells>
  <conditionalFormatting sqref="K7:K22">
    <cfRule type="expression" priority="20" dxfId="0">
      <formula>MOD(ROW(),2)=1</formula>
    </cfRule>
  </conditionalFormatting>
  <conditionalFormatting sqref="B7:J22">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8" r:id="rId1"/>
</worksheet>
</file>

<file path=xl/worksheets/sheet13.xml><?xml version="1.0" encoding="utf-8"?>
<worksheet xmlns="http://schemas.openxmlformats.org/spreadsheetml/2006/main" xmlns:r="http://schemas.openxmlformats.org/officeDocument/2006/relationships">
  <sheetPr>
    <pageSetUpPr fitToPage="1"/>
  </sheetPr>
  <dimension ref="B1:K56"/>
  <sheetViews>
    <sheetView zoomScalePageLayoutView="0" workbookViewId="0" topLeftCell="A1">
      <selection activeCell="A1" sqref="A1"/>
    </sheetView>
  </sheetViews>
  <sheetFormatPr defaultColWidth="9.140625" defaultRowHeight="12.75"/>
  <cols>
    <col min="1" max="1" width="1.421875" style="1" customWidth="1"/>
    <col min="2" max="2" width="12.140625" style="1" customWidth="1"/>
    <col min="3" max="4" width="14.140625" style="1" customWidth="1"/>
    <col min="5" max="5" width="58.7109375" style="1" bestFit="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65</v>
      </c>
      <c r="F2" s="39" t="s">
        <v>59</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11" s="4" customFormat="1" ht="26.25" customHeight="1">
      <c r="B6" s="5"/>
      <c r="C6" s="97"/>
      <c r="D6" s="300" t="s">
        <v>143</v>
      </c>
      <c r="E6" s="6"/>
      <c r="F6" s="7" t="s">
        <v>48</v>
      </c>
      <c r="G6" s="9" t="s">
        <v>49</v>
      </c>
      <c r="H6" s="9" t="s">
        <v>94</v>
      </c>
      <c r="I6" s="207" t="s">
        <v>1</v>
      </c>
      <c r="J6" s="12" t="s">
        <v>52</v>
      </c>
      <c r="K6" s="31" t="s">
        <v>55</v>
      </c>
    </row>
    <row r="7" spans="2:11" ht="24.75" customHeight="1">
      <c r="B7" s="211">
        <v>41018</v>
      </c>
      <c r="C7" s="220" t="s">
        <v>284</v>
      </c>
      <c r="D7" s="220" t="s">
        <v>162</v>
      </c>
      <c r="E7" s="301" t="s">
        <v>217</v>
      </c>
      <c r="F7" s="212"/>
      <c r="G7" s="212"/>
      <c r="H7" s="212"/>
      <c r="I7" s="212"/>
      <c r="J7" s="212">
        <v>8</v>
      </c>
      <c r="K7" s="139">
        <f aca="true" t="shared" si="0" ref="K7:K52">SUM(F7:J7)</f>
        <v>8</v>
      </c>
    </row>
    <row r="8" spans="2:11" ht="24.75" customHeight="1">
      <c r="B8" s="211">
        <v>41018</v>
      </c>
      <c r="C8" s="220" t="s">
        <v>282</v>
      </c>
      <c r="D8" s="220" t="s">
        <v>144</v>
      </c>
      <c r="E8" s="301" t="s">
        <v>216</v>
      </c>
      <c r="F8" s="212"/>
      <c r="G8" s="212">
        <v>21.1</v>
      </c>
      <c r="H8" s="212"/>
      <c r="I8" s="212"/>
      <c r="J8" s="212"/>
      <c r="K8" s="139">
        <f t="shared" si="0"/>
        <v>21.1</v>
      </c>
    </row>
    <row r="9" spans="2:11" ht="24.75" customHeight="1">
      <c r="B9" s="211">
        <v>41019</v>
      </c>
      <c r="C9" s="220" t="s">
        <v>283</v>
      </c>
      <c r="D9" s="220" t="s">
        <v>144</v>
      </c>
      <c r="E9" s="301" t="s">
        <v>216</v>
      </c>
      <c r="F9" s="212"/>
      <c r="G9" s="212">
        <v>25.4</v>
      </c>
      <c r="H9" s="212"/>
      <c r="I9" s="212"/>
      <c r="J9" s="212"/>
      <c r="K9" s="139">
        <f t="shared" si="0"/>
        <v>25.4</v>
      </c>
    </row>
    <row r="10" spans="2:11" ht="24.75" customHeight="1">
      <c r="B10" s="211" t="s">
        <v>135</v>
      </c>
      <c r="C10" s="220" t="s">
        <v>284</v>
      </c>
      <c r="D10" s="220" t="s">
        <v>162</v>
      </c>
      <c r="E10" s="301" t="s">
        <v>219</v>
      </c>
      <c r="F10" s="212"/>
      <c r="G10" s="212"/>
      <c r="H10" s="212"/>
      <c r="I10" s="212"/>
      <c r="J10" s="212">
        <v>8</v>
      </c>
      <c r="K10" s="139">
        <f t="shared" si="0"/>
        <v>8</v>
      </c>
    </row>
    <row r="11" spans="2:11" ht="24.75" customHeight="1">
      <c r="B11" s="211">
        <v>41023</v>
      </c>
      <c r="C11" s="220" t="s">
        <v>282</v>
      </c>
      <c r="D11" s="220" t="s">
        <v>144</v>
      </c>
      <c r="E11" s="301" t="s">
        <v>218</v>
      </c>
      <c r="F11" s="212"/>
      <c r="G11" s="212">
        <v>21.1</v>
      </c>
      <c r="H11" s="212"/>
      <c r="I11" s="212"/>
      <c r="J11" s="212"/>
      <c r="K11" s="139">
        <f t="shared" si="0"/>
        <v>21.1</v>
      </c>
    </row>
    <row r="12" spans="2:11" ht="24.75" customHeight="1">
      <c r="B12" s="211">
        <v>41024</v>
      </c>
      <c r="C12" s="220" t="s">
        <v>283</v>
      </c>
      <c r="D12" s="220" t="s">
        <v>144</v>
      </c>
      <c r="E12" s="301" t="s">
        <v>218</v>
      </c>
      <c r="F12" s="212"/>
      <c r="G12" s="212">
        <v>25.4</v>
      </c>
      <c r="H12" s="212"/>
      <c r="I12" s="212"/>
      <c r="J12" s="212"/>
      <c r="K12" s="139">
        <f t="shared" si="0"/>
        <v>25.4</v>
      </c>
    </row>
    <row r="13" spans="2:11" ht="24.75" customHeight="1">
      <c r="B13" s="211">
        <v>41031</v>
      </c>
      <c r="C13" s="220" t="s">
        <v>283</v>
      </c>
      <c r="D13" s="220" t="s">
        <v>144</v>
      </c>
      <c r="E13" s="301" t="s">
        <v>308</v>
      </c>
      <c r="F13" s="212"/>
      <c r="G13" s="212">
        <v>25.4</v>
      </c>
      <c r="H13" s="212"/>
      <c r="I13" s="212"/>
      <c r="J13" s="212"/>
      <c r="K13" s="139">
        <f t="shared" si="0"/>
        <v>25.4</v>
      </c>
    </row>
    <row r="14" spans="2:11" ht="24.75" customHeight="1">
      <c r="B14" s="211">
        <v>41039</v>
      </c>
      <c r="C14" s="220" t="s">
        <v>190</v>
      </c>
      <c r="D14" s="220" t="s">
        <v>220</v>
      </c>
      <c r="E14" s="301" t="s">
        <v>221</v>
      </c>
      <c r="F14" s="212"/>
      <c r="G14" s="212">
        <v>27.4</v>
      </c>
      <c r="H14" s="212"/>
      <c r="I14" s="212"/>
      <c r="J14" s="212"/>
      <c r="K14" s="139">
        <f t="shared" si="0"/>
        <v>27.4</v>
      </c>
    </row>
    <row r="15" spans="2:11" ht="24.75" customHeight="1">
      <c r="B15" s="211">
        <v>41045</v>
      </c>
      <c r="C15" s="220" t="s">
        <v>284</v>
      </c>
      <c r="D15" s="220" t="s">
        <v>162</v>
      </c>
      <c r="E15" s="301" t="s">
        <v>223</v>
      </c>
      <c r="F15" s="212"/>
      <c r="G15" s="212"/>
      <c r="H15" s="212"/>
      <c r="I15" s="212"/>
      <c r="J15" s="212">
        <v>4</v>
      </c>
      <c r="K15" s="139">
        <f t="shared" si="0"/>
        <v>4</v>
      </c>
    </row>
    <row r="16" spans="2:11" ht="24.75" customHeight="1">
      <c r="B16" s="211">
        <v>41045</v>
      </c>
      <c r="C16" s="220" t="s">
        <v>282</v>
      </c>
      <c r="D16" s="220" t="s">
        <v>145</v>
      </c>
      <c r="E16" s="301" t="s">
        <v>222</v>
      </c>
      <c r="F16" s="212"/>
      <c r="G16" s="212">
        <v>58</v>
      </c>
      <c r="H16" s="212"/>
      <c r="I16" s="212"/>
      <c r="J16" s="212"/>
      <c r="K16" s="139">
        <f t="shared" si="0"/>
        <v>58</v>
      </c>
    </row>
    <row r="17" spans="2:11" ht="24.75" customHeight="1">
      <c r="B17" s="211">
        <v>41050</v>
      </c>
      <c r="C17" s="220" t="s">
        <v>284</v>
      </c>
      <c r="D17" s="220" t="s">
        <v>162</v>
      </c>
      <c r="E17" s="301" t="s">
        <v>203</v>
      </c>
      <c r="F17" s="212"/>
      <c r="G17" s="212"/>
      <c r="H17" s="212"/>
      <c r="I17" s="212"/>
      <c r="J17" s="212">
        <v>8</v>
      </c>
      <c r="K17" s="139">
        <f t="shared" si="0"/>
        <v>8</v>
      </c>
    </row>
    <row r="18" spans="2:11" ht="24.75" customHeight="1">
      <c r="B18" s="211">
        <v>41050</v>
      </c>
      <c r="C18" s="220" t="s">
        <v>282</v>
      </c>
      <c r="D18" s="220" t="s">
        <v>144</v>
      </c>
      <c r="E18" s="301" t="s">
        <v>203</v>
      </c>
      <c r="F18" s="212"/>
      <c r="G18" s="212">
        <v>52</v>
      </c>
      <c r="H18" s="212"/>
      <c r="I18" s="212"/>
      <c r="J18" s="212"/>
      <c r="K18" s="139">
        <f t="shared" si="0"/>
        <v>52</v>
      </c>
    </row>
    <row r="19" spans="2:11" ht="24.75" customHeight="1">
      <c r="B19" s="211">
        <v>41051</v>
      </c>
      <c r="C19" s="220" t="s">
        <v>283</v>
      </c>
      <c r="D19" s="220" t="s">
        <v>144</v>
      </c>
      <c r="E19" s="301" t="s">
        <v>203</v>
      </c>
      <c r="F19" s="212"/>
      <c r="G19" s="212">
        <v>29.15</v>
      </c>
      <c r="H19" s="212"/>
      <c r="I19" s="212"/>
      <c r="J19" s="212"/>
      <c r="K19" s="139">
        <f t="shared" si="0"/>
        <v>29.15</v>
      </c>
    </row>
    <row r="20" spans="2:11" ht="24.75" customHeight="1">
      <c r="B20" s="211">
        <v>41060</v>
      </c>
      <c r="C20" s="220" t="s">
        <v>284</v>
      </c>
      <c r="D20" s="220" t="s">
        <v>162</v>
      </c>
      <c r="E20" s="301" t="s">
        <v>251</v>
      </c>
      <c r="F20" s="212"/>
      <c r="G20" s="212"/>
      <c r="H20" s="212"/>
      <c r="I20" s="212"/>
      <c r="J20" s="212">
        <v>2</v>
      </c>
      <c r="K20" s="139">
        <f t="shared" si="0"/>
        <v>2</v>
      </c>
    </row>
    <row r="21" spans="2:11" ht="24.75" customHeight="1">
      <c r="B21" s="211">
        <v>41060</v>
      </c>
      <c r="C21" s="220" t="s">
        <v>282</v>
      </c>
      <c r="D21" s="220" t="s">
        <v>144</v>
      </c>
      <c r="E21" s="301" t="s">
        <v>250</v>
      </c>
      <c r="F21" s="212"/>
      <c r="G21" s="212">
        <v>10.9</v>
      </c>
      <c r="H21" s="212"/>
      <c r="I21" s="212"/>
      <c r="J21" s="212"/>
      <c r="K21" s="139">
        <f t="shared" si="0"/>
        <v>10.9</v>
      </c>
    </row>
    <row r="22" spans="2:11" ht="24.75" customHeight="1">
      <c r="B22" s="211">
        <v>41060</v>
      </c>
      <c r="C22" s="220" t="s">
        <v>283</v>
      </c>
      <c r="D22" s="220" t="s">
        <v>144</v>
      </c>
      <c r="E22" s="301" t="s">
        <v>250</v>
      </c>
      <c r="F22" s="212"/>
      <c r="G22" s="212">
        <v>28.32</v>
      </c>
      <c r="H22" s="212"/>
      <c r="I22" s="212"/>
      <c r="J22" s="212"/>
      <c r="K22" s="139">
        <f t="shared" si="0"/>
        <v>28.32</v>
      </c>
    </row>
    <row r="23" spans="2:11" ht="24.75" customHeight="1">
      <c r="B23" s="211">
        <v>41071</v>
      </c>
      <c r="C23" s="220" t="s">
        <v>282</v>
      </c>
      <c r="D23" s="220" t="s">
        <v>144</v>
      </c>
      <c r="E23" s="301" t="s">
        <v>252</v>
      </c>
      <c r="F23" s="212"/>
      <c r="G23" s="212">
        <v>26.05</v>
      </c>
      <c r="H23" s="212"/>
      <c r="I23" s="212"/>
      <c r="J23" s="212"/>
      <c r="K23" s="139">
        <f t="shared" si="0"/>
        <v>26.05</v>
      </c>
    </row>
    <row r="24" spans="2:11" ht="24.75" customHeight="1">
      <c r="B24" s="211">
        <v>41075</v>
      </c>
      <c r="C24" s="220" t="s">
        <v>283</v>
      </c>
      <c r="D24" s="220" t="s">
        <v>144</v>
      </c>
      <c r="E24" s="301" t="s">
        <v>309</v>
      </c>
      <c r="F24" s="212"/>
      <c r="G24" s="212">
        <v>21.8</v>
      </c>
      <c r="H24" s="212"/>
      <c r="I24" s="212"/>
      <c r="J24" s="212"/>
      <c r="K24" s="139">
        <f t="shared" si="0"/>
        <v>21.8</v>
      </c>
    </row>
    <row r="25" spans="2:11" ht="24.75" customHeight="1">
      <c r="B25" s="211">
        <v>41078</v>
      </c>
      <c r="C25" s="220" t="s">
        <v>282</v>
      </c>
      <c r="D25" s="220" t="s">
        <v>144</v>
      </c>
      <c r="E25" s="301" t="s">
        <v>232</v>
      </c>
      <c r="F25" s="212"/>
      <c r="G25" s="212">
        <v>21.8</v>
      </c>
      <c r="H25" s="212"/>
      <c r="I25" s="212"/>
      <c r="J25" s="212"/>
      <c r="K25" s="139">
        <f t="shared" si="0"/>
        <v>21.8</v>
      </c>
    </row>
    <row r="26" spans="2:11" ht="24.75" customHeight="1">
      <c r="B26" s="211">
        <v>41081</v>
      </c>
      <c r="C26" s="220" t="s">
        <v>283</v>
      </c>
      <c r="D26" s="220" t="s">
        <v>144</v>
      </c>
      <c r="E26" s="301" t="s">
        <v>310</v>
      </c>
      <c r="F26" s="212"/>
      <c r="G26" s="212"/>
      <c r="H26" s="212">
        <v>60.75</v>
      </c>
      <c r="I26" s="212"/>
      <c r="J26" s="212"/>
      <c r="K26" s="139">
        <f t="shared" si="0"/>
        <v>60.75</v>
      </c>
    </row>
    <row r="27" spans="2:11" ht="30.75" customHeight="1">
      <c r="B27" s="211" t="s">
        <v>311</v>
      </c>
      <c r="C27" s="220" t="s">
        <v>284</v>
      </c>
      <c r="D27" s="220" t="s">
        <v>162</v>
      </c>
      <c r="E27" s="301" t="s">
        <v>253</v>
      </c>
      <c r="F27" s="212"/>
      <c r="G27" s="212"/>
      <c r="H27" s="212"/>
      <c r="I27" s="212"/>
      <c r="J27" s="212">
        <v>14.4</v>
      </c>
      <c r="K27" s="139">
        <f>SUM(F27:J27)</f>
        <v>14.4</v>
      </c>
    </row>
    <row r="28" spans="2:11" ht="24.75" customHeight="1">
      <c r="B28" s="211">
        <v>41168</v>
      </c>
      <c r="C28" s="220" t="s">
        <v>282</v>
      </c>
      <c r="D28" s="220" t="s">
        <v>144</v>
      </c>
      <c r="E28" s="301" t="s">
        <v>312</v>
      </c>
      <c r="F28" s="212"/>
      <c r="G28" s="212">
        <v>28.3</v>
      </c>
      <c r="H28" s="212"/>
      <c r="I28" s="212"/>
      <c r="J28" s="212"/>
      <c r="K28" s="139">
        <f t="shared" si="0"/>
        <v>28.3</v>
      </c>
    </row>
    <row r="29" spans="2:11" ht="24.75" customHeight="1">
      <c r="B29" s="211">
        <v>41172</v>
      </c>
      <c r="C29" s="220" t="s">
        <v>283</v>
      </c>
      <c r="D29" s="220" t="s">
        <v>144</v>
      </c>
      <c r="E29" s="301" t="s">
        <v>312</v>
      </c>
      <c r="F29" s="212"/>
      <c r="G29" s="212">
        <v>23.92</v>
      </c>
      <c r="H29" s="212"/>
      <c r="I29" s="212"/>
      <c r="J29" s="212"/>
      <c r="K29" s="139">
        <f t="shared" si="0"/>
        <v>23.92</v>
      </c>
    </row>
    <row r="30" spans="2:11" ht="24.75" customHeight="1">
      <c r="B30" s="211">
        <v>41179</v>
      </c>
      <c r="C30" s="220" t="s">
        <v>282</v>
      </c>
      <c r="D30" s="220" t="s">
        <v>145</v>
      </c>
      <c r="E30" s="301" t="s">
        <v>254</v>
      </c>
      <c r="F30" s="212"/>
      <c r="G30" s="212">
        <v>35.7</v>
      </c>
      <c r="H30" s="212"/>
      <c r="I30" s="212"/>
      <c r="J30" s="212"/>
      <c r="K30" s="139">
        <f t="shared" si="0"/>
        <v>35.7</v>
      </c>
    </row>
    <row r="31" spans="2:11" ht="24.75" customHeight="1">
      <c r="B31" s="211" t="s">
        <v>136</v>
      </c>
      <c r="C31" s="220" t="s">
        <v>284</v>
      </c>
      <c r="D31" s="220" t="s">
        <v>162</v>
      </c>
      <c r="E31" s="301" t="s">
        <v>255</v>
      </c>
      <c r="F31" s="212"/>
      <c r="G31" s="212"/>
      <c r="H31" s="212"/>
      <c r="I31" s="212"/>
      <c r="J31" s="212">
        <v>4</v>
      </c>
      <c r="K31" s="139">
        <f t="shared" si="0"/>
        <v>4</v>
      </c>
    </row>
    <row r="32" spans="2:11" ht="24.75" customHeight="1">
      <c r="B32" s="211">
        <v>41184</v>
      </c>
      <c r="C32" s="220" t="s">
        <v>282</v>
      </c>
      <c r="D32" s="220" t="s">
        <v>144</v>
      </c>
      <c r="E32" s="301" t="s">
        <v>256</v>
      </c>
      <c r="F32" s="212"/>
      <c r="G32" s="212">
        <v>42.9</v>
      </c>
      <c r="H32" s="212"/>
      <c r="I32" s="212"/>
      <c r="J32" s="212"/>
      <c r="K32" s="139">
        <f t="shared" si="0"/>
        <v>42.9</v>
      </c>
    </row>
    <row r="33" spans="2:11" ht="24.75" customHeight="1">
      <c r="B33" s="211">
        <v>41185</v>
      </c>
      <c r="C33" s="220" t="s">
        <v>283</v>
      </c>
      <c r="D33" s="220" t="s">
        <v>144</v>
      </c>
      <c r="E33" s="301" t="s">
        <v>256</v>
      </c>
      <c r="F33" s="212"/>
      <c r="G33" s="212">
        <v>13.02</v>
      </c>
      <c r="H33" s="212"/>
      <c r="I33" s="212"/>
      <c r="J33" s="212"/>
      <c r="K33" s="139">
        <f t="shared" si="0"/>
        <v>13.02</v>
      </c>
    </row>
    <row r="34" spans="2:11" ht="24.75" customHeight="1">
      <c r="B34" s="211" t="s">
        <v>137</v>
      </c>
      <c r="C34" s="220" t="s">
        <v>284</v>
      </c>
      <c r="D34" s="220" t="s">
        <v>162</v>
      </c>
      <c r="E34" s="301" t="s">
        <v>258</v>
      </c>
      <c r="F34" s="212"/>
      <c r="G34" s="212"/>
      <c r="H34" s="212"/>
      <c r="I34" s="212"/>
      <c r="J34" s="212">
        <v>12</v>
      </c>
      <c r="K34" s="139">
        <f>SUM(F34:J34)</f>
        <v>12</v>
      </c>
    </row>
    <row r="35" spans="2:11" ht="24.75" customHeight="1">
      <c r="B35" s="211" t="s">
        <v>137</v>
      </c>
      <c r="C35" s="220" t="s">
        <v>282</v>
      </c>
      <c r="D35" s="220" t="s">
        <v>145</v>
      </c>
      <c r="E35" s="301" t="s">
        <v>257</v>
      </c>
      <c r="F35" s="212"/>
      <c r="G35" s="212">
        <v>35.7</v>
      </c>
      <c r="H35" s="212"/>
      <c r="I35" s="212"/>
      <c r="J35" s="212"/>
      <c r="K35" s="139">
        <f t="shared" si="0"/>
        <v>35.7</v>
      </c>
    </row>
    <row r="36" spans="2:11" ht="24.75" customHeight="1">
      <c r="B36" s="211">
        <v>41198</v>
      </c>
      <c r="C36" s="220" t="s">
        <v>284</v>
      </c>
      <c r="D36" s="220" t="s">
        <v>162</v>
      </c>
      <c r="E36" s="301" t="s">
        <v>259</v>
      </c>
      <c r="F36" s="212"/>
      <c r="G36" s="212"/>
      <c r="H36" s="212"/>
      <c r="I36" s="212"/>
      <c r="J36" s="212">
        <v>2</v>
      </c>
      <c r="K36" s="139">
        <f>SUM(F36:J36)</f>
        <v>2</v>
      </c>
    </row>
    <row r="37" spans="2:11" ht="24.75" customHeight="1">
      <c r="B37" s="211">
        <v>41198</v>
      </c>
      <c r="C37" s="220" t="s">
        <v>282</v>
      </c>
      <c r="D37" s="220" t="s">
        <v>144</v>
      </c>
      <c r="E37" s="301" t="s">
        <v>260</v>
      </c>
      <c r="F37" s="212"/>
      <c r="G37" s="212">
        <v>10.9</v>
      </c>
      <c r="H37" s="212"/>
      <c r="I37" s="212"/>
      <c r="J37" s="212"/>
      <c r="K37" s="139">
        <f>SUM(F37:J37)</f>
        <v>10.9</v>
      </c>
    </row>
    <row r="38" spans="2:11" ht="24.75" customHeight="1">
      <c r="B38" s="211">
        <v>41198</v>
      </c>
      <c r="C38" s="220" t="s">
        <v>283</v>
      </c>
      <c r="D38" s="220" t="s">
        <v>261</v>
      </c>
      <c r="E38" s="301" t="s">
        <v>260</v>
      </c>
      <c r="F38" s="212"/>
      <c r="G38" s="212">
        <v>14.85</v>
      </c>
      <c r="H38" s="212"/>
      <c r="I38" s="212"/>
      <c r="J38" s="212"/>
      <c r="K38" s="139">
        <f t="shared" si="0"/>
        <v>14.85</v>
      </c>
    </row>
    <row r="39" spans="2:11" ht="24.75" customHeight="1">
      <c r="B39" s="211" t="s">
        <v>314</v>
      </c>
      <c r="C39" s="220" t="s">
        <v>284</v>
      </c>
      <c r="D39" s="220" t="s">
        <v>162</v>
      </c>
      <c r="E39" s="308" t="s">
        <v>315</v>
      </c>
      <c r="F39" s="212"/>
      <c r="G39" s="212"/>
      <c r="H39" s="212"/>
      <c r="I39" s="212"/>
      <c r="J39" s="212">
        <v>14</v>
      </c>
      <c r="K39" s="139">
        <f>SUM(F39:J39)</f>
        <v>14</v>
      </c>
    </row>
    <row r="40" spans="2:11" ht="24.75" customHeight="1">
      <c r="B40" s="211">
        <v>41203</v>
      </c>
      <c r="C40" s="220" t="s">
        <v>282</v>
      </c>
      <c r="D40" s="220" t="s">
        <v>144</v>
      </c>
      <c r="E40" s="308" t="s">
        <v>313</v>
      </c>
      <c r="F40" s="212"/>
      <c r="G40" s="212">
        <v>29.15</v>
      </c>
      <c r="H40" s="212"/>
      <c r="I40" s="212"/>
      <c r="J40" s="212"/>
      <c r="K40" s="139">
        <f t="shared" si="0"/>
        <v>29.15</v>
      </c>
    </row>
    <row r="41" spans="2:11" ht="24.75" customHeight="1">
      <c r="B41" s="211">
        <v>41206</v>
      </c>
      <c r="C41" s="220" t="s">
        <v>283</v>
      </c>
      <c r="D41" s="220" t="s">
        <v>145</v>
      </c>
      <c r="E41" s="301" t="s">
        <v>313</v>
      </c>
      <c r="F41" s="212"/>
      <c r="G41" s="212">
        <v>29.15</v>
      </c>
      <c r="H41" s="212"/>
      <c r="I41" s="212"/>
      <c r="J41" s="212"/>
      <c r="K41" s="139">
        <f t="shared" si="0"/>
        <v>29.15</v>
      </c>
    </row>
    <row r="42" spans="2:11" ht="24.75" customHeight="1">
      <c r="B42" s="211" t="s">
        <v>138</v>
      </c>
      <c r="C42" s="220" t="s">
        <v>284</v>
      </c>
      <c r="D42" s="220" t="s">
        <v>162</v>
      </c>
      <c r="E42" s="301" t="s">
        <v>316</v>
      </c>
      <c r="F42" s="212"/>
      <c r="G42" s="212"/>
      <c r="H42" s="212"/>
      <c r="I42" s="212"/>
      <c r="J42" s="212">
        <v>7</v>
      </c>
      <c r="K42" s="139">
        <f t="shared" si="0"/>
        <v>7</v>
      </c>
    </row>
    <row r="43" spans="2:11" ht="24.75" customHeight="1">
      <c r="B43" s="211">
        <v>41223</v>
      </c>
      <c r="C43" s="220" t="s">
        <v>282</v>
      </c>
      <c r="D43" s="220" t="s">
        <v>144</v>
      </c>
      <c r="E43" s="308" t="s">
        <v>232</v>
      </c>
      <c r="F43" s="212"/>
      <c r="G43" s="212">
        <v>18.5</v>
      </c>
      <c r="H43" s="212"/>
      <c r="I43" s="212"/>
      <c r="J43" s="212"/>
      <c r="K43" s="139">
        <f>SUM(F43:J43)</f>
        <v>18.5</v>
      </c>
    </row>
    <row r="44" spans="2:11" ht="24.75" customHeight="1">
      <c r="B44" s="211">
        <v>41224</v>
      </c>
      <c r="C44" s="220" t="s">
        <v>283</v>
      </c>
      <c r="D44" s="220" t="s">
        <v>145</v>
      </c>
      <c r="E44" s="301" t="s">
        <v>247</v>
      </c>
      <c r="F44" s="212"/>
      <c r="G44" s="212">
        <v>29.15</v>
      </c>
      <c r="H44" s="212"/>
      <c r="I44" s="212"/>
      <c r="J44" s="212"/>
      <c r="K44" s="139">
        <f>SUM(F44:J44)</f>
        <v>29.15</v>
      </c>
    </row>
    <row r="45" spans="2:11" ht="24.75" customHeight="1">
      <c r="B45" s="211">
        <v>41227</v>
      </c>
      <c r="C45" s="220" t="s">
        <v>282</v>
      </c>
      <c r="D45" s="220" t="s">
        <v>144</v>
      </c>
      <c r="E45" s="301" t="s">
        <v>262</v>
      </c>
      <c r="F45" s="212"/>
      <c r="G45" s="212"/>
      <c r="H45" s="212">
        <v>60.75</v>
      </c>
      <c r="I45" s="212"/>
      <c r="J45" s="212"/>
      <c r="K45" s="139">
        <f t="shared" si="0"/>
        <v>60.75</v>
      </c>
    </row>
    <row r="46" spans="2:11" ht="24.75" customHeight="1">
      <c r="B46" s="211">
        <v>41227</v>
      </c>
      <c r="C46" s="220" t="s">
        <v>263</v>
      </c>
      <c r="D46" s="220" t="s">
        <v>144</v>
      </c>
      <c r="E46" s="308" t="s">
        <v>317</v>
      </c>
      <c r="F46" s="212"/>
      <c r="G46" s="212">
        <v>26.05</v>
      </c>
      <c r="H46" s="212"/>
      <c r="I46" s="212"/>
      <c r="J46" s="212"/>
      <c r="K46" s="139">
        <f t="shared" si="0"/>
        <v>26.05</v>
      </c>
    </row>
    <row r="47" spans="2:11" ht="24.75" customHeight="1">
      <c r="B47" s="211">
        <v>41240</v>
      </c>
      <c r="C47" s="220" t="s">
        <v>282</v>
      </c>
      <c r="D47" s="220" t="s">
        <v>144</v>
      </c>
      <c r="E47" s="301" t="s">
        <v>264</v>
      </c>
      <c r="F47" s="212"/>
      <c r="G47" s="212">
        <v>21.8</v>
      </c>
      <c r="H47" s="212"/>
      <c r="I47" s="212"/>
      <c r="J47" s="212"/>
      <c r="K47" s="139">
        <f>SUM(F47:J47)</f>
        <v>21.8</v>
      </c>
    </row>
    <row r="48" spans="2:11" ht="24.75" customHeight="1">
      <c r="B48" s="211">
        <v>41240</v>
      </c>
      <c r="C48" s="220" t="s">
        <v>283</v>
      </c>
      <c r="D48" s="220" t="s">
        <v>144</v>
      </c>
      <c r="E48" s="308" t="s">
        <v>319</v>
      </c>
      <c r="F48" s="212"/>
      <c r="G48" s="212"/>
      <c r="H48" s="212">
        <v>60.75</v>
      </c>
      <c r="I48" s="212"/>
      <c r="J48" s="212"/>
      <c r="K48" s="139">
        <f t="shared" si="0"/>
        <v>60.75</v>
      </c>
    </row>
    <row r="49" spans="2:11" ht="24.75" customHeight="1">
      <c r="B49" s="211">
        <v>41288</v>
      </c>
      <c r="C49" s="220" t="s">
        <v>263</v>
      </c>
      <c r="D49" s="220" t="s">
        <v>144</v>
      </c>
      <c r="E49" s="301" t="s">
        <v>318</v>
      </c>
      <c r="F49" s="212"/>
      <c r="G49" s="212"/>
      <c r="H49" s="212">
        <v>60.75</v>
      </c>
      <c r="I49" s="212"/>
      <c r="J49" s="212"/>
      <c r="K49" s="139">
        <f t="shared" si="0"/>
        <v>60.75</v>
      </c>
    </row>
    <row r="50" spans="2:11" ht="24.75" customHeight="1">
      <c r="B50" s="211">
        <v>41289</v>
      </c>
      <c r="C50" s="220" t="s">
        <v>283</v>
      </c>
      <c r="D50" s="220" t="s">
        <v>144</v>
      </c>
      <c r="E50" s="308" t="s">
        <v>318</v>
      </c>
      <c r="F50" s="212"/>
      <c r="G50" s="212">
        <v>26.05</v>
      </c>
      <c r="H50" s="212"/>
      <c r="I50" s="212"/>
      <c r="J50" s="212"/>
      <c r="K50" s="139">
        <f t="shared" si="0"/>
        <v>26.05</v>
      </c>
    </row>
    <row r="51" spans="2:11" ht="24.75" customHeight="1">
      <c r="B51" s="211">
        <v>41296</v>
      </c>
      <c r="C51" s="220" t="s">
        <v>282</v>
      </c>
      <c r="D51" s="220" t="s">
        <v>144</v>
      </c>
      <c r="E51" s="301" t="s">
        <v>320</v>
      </c>
      <c r="F51" s="212"/>
      <c r="G51" s="212">
        <v>10.9</v>
      </c>
      <c r="H51" s="212"/>
      <c r="I51" s="212"/>
      <c r="J51" s="212"/>
      <c r="K51" s="139">
        <f t="shared" si="0"/>
        <v>10.9</v>
      </c>
    </row>
    <row r="52" spans="2:11" ht="24.75" customHeight="1">
      <c r="B52" s="211">
        <v>41297</v>
      </c>
      <c r="C52" s="220" t="s">
        <v>285</v>
      </c>
      <c r="D52" s="220" t="s">
        <v>144</v>
      </c>
      <c r="E52" s="301" t="s">
        <v>320</v>
      </c>
      <c r="F52" s="212"/>
      <c r="G52" s="212">
        <v>25.27</v>
      </c>
      <c r="H52" s="212"/>
      <c r="I52" s="212"/>
      <c r="J52" s="212"/>
      <c r="K52" s="139">
        <f t="shared" si="0"/>
        <v>25.27</v>
      </c>
    </row>
    <row r="53" spans="2:11" ht="12.75">
      <c r="B53" s="218"/>
      <c r="C53" s="232"/>
      <c r="D53" s="306"/>
      <c r="E53" s="230"/>
      <c r="F53" s="129">
        <f aca="true" t="shared" si="1" ref="F53:K53">SUM(F7:F52)</f>
        <v>0</v>
      </c>
      <c r="G53" s="129">
        <f t="shared" si="1"/>
        <v>815.1299999999998</v>
      </c>
      <c r="H53" s="129">
        <f t="shared" si="1"/>
        <v>243</v>
      </c>
      <c r="I53" s="129">
        <f t="shared" si="1"/>
        <v>0</v>
      </c>
      <c r="J53" s="129">
        <f t="shared" si="1"/>
        <v>83.4</v>
      </c>
      <c r="K53" s="205">
        <f t="shared" si="1"/>
        <v>1141.53</v>
      </c>
    </row>
    <row r="54" spans="2:11" ht="13.5" thickBot="1">
      <c r="B54" s="219"/>
      <c r="C54" s="235"/>
      <c r="D54" s="235"/>
      <c r="E54" s="229"/>
      <c r="F54" s="22"/>
      <c r="G54" s="20"/>
      <c r="H54" s="20"/>
      <c r="I54" s="23"/>
      <c r="J54" s="20"/>
      <c r="K54" s="24"/>
    </row>
    <row r="56" ht="12.75">
      <c r="B56" s="1" t="s">
        <v>87</v>
      </c>
    </row>
  </sheetData>
  <sheetProtection/>
  <mergeCells count="1">
    <mergeCell ref="F5:I5"/>
  </mergeCells>
  <conditionalFormatting sqref="B25:K52">
    <cfRule type="expression" priority="4" dxfId="0">
      <formula>MOD(ROW(),2)=1</formula>
    </cfRule>
  </conditionalFormatting>
  <conditionalFormatting sqref="K7:K24">
    <cfRule type="expression" priority="3" dxfId="0">
      <formula>MOD(ROW(),2)=1</formula>
    </cfRule>
  </conditionalFormatting>
  <conditionalFormatting sqref="B7:J24">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61" bottom="0.54" header="0.5" footer="0.5"/>
  <pageSetup fitToWidth="0" fitToHeight="1" horizontalDpi="600" verticalDpi="600" orientation="portrait" paperSize="8" scale="70"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66</v>
      </c>
      <c r="E2" s="39" t="s">
        <v>59</v>
      </c>
      <c r="F2" s="40"/>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30" t="s">
        <v>54</v>
      </c>
    </row>
    <row r="6" spans="2:10" s="4" customFormat="1" ht="25.5" customHeight="1">
      <c r="B6" s="5"/>
      <c r="C6" s="12"/>
      <c r="D6" s="6"/>
      <c r="E6" s="7" t="s">
        <v>48</v>
      </c>
      <c r="F6" s="9" t="s">
        <v>49</v>
      </c>
      <c r="G6" s="9" t="s">
        <v>94</v>
      </c>
      <c r="H6" s="57" t="s">
        <v>1</v>
      </c>
      <c r="I6" s="12" t="s">
        <v>52</v>
      </c>
      <c r="J6" s="31" t="s">
        <v>55</v>
      </c>
    </row>
    <row r="7" spans="2:10" ht="12.75">
      <c r="B7" s="110"/>
      <c r="C7" s="192"/>
      <c r="D7" s="180"/>
      <c r="E7" s="119"/>
      <c r="F7" s="140"/>
      <c r="G7" s="140"/>
      <c r="H7" s="119"/>
      <c r="I7" s="179"/>
      <c r="J7" s="118">
        <f>SUM(E7:I7)</f>
        <v>0</v>
      </c>
    </row>
    <row r="8" spans="2:10" ht="12.75">
      <c r="B8" s="193"/>
      <c r="C8" s="194"/>
      <c r="D8" s="195"/>
      <c r="E8" s="185"/>
      <c r="F8" s="196"/>
      <c r="G8" s="196"/>
      <c r="H8" s="185"/>
      <c r="I8" s="197"/>
      <c r="J8" s="186">
        <f>SUM(E8:I8)</f>
        <v>0</v>
      </c>
    </row>
    <row r="9" spans="2:10" ht="12.75">
      <c r="B9" s="27"/>
      <c r="C9" s="28"/>
      <c r="D9" s="29"/>
      <c r="E9" s="130">
        <f aca="true" t="shared" si="0" ref="E9:J9">SUM(E7:E8)</f>
        <v>0</v>
      </c>
      <c r="F9" s="130">
        <f t="shared" si="0"/>
        <v>0</v>
      </c>
      <c r="G9" s="130">
        <f t="shared" si="0"/>
        <v>0</v>
      </c>
      <c r="H9" s="130">
        <f t="shared" si="0"/>
        <v>0</v>
      </c>
      <c r="I9" s="130">
        <f t="shared" si="0"/>
        <v>0</v>
      </c>
      <c r="J9" s="191">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68</v>
      </c>
      <c r="E2" s="39" t="s">
        <v>59</v>
      </c>
      <c r="F2" s="40"/>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30" t="s">
        <v>54</v>
      </c>
    </row>
    <row r="6" spans="2:10" s="4" customFormat="1" ht="27.75" customHeight="1">
      <c r="B6" s="5"/>
      <c r="C6" s="12"/>
      <c r="D6" s="6"/>
      <c r="E6" s="7" t="s">
        <v>48</v>
      </c>
      <c r="F6" s="9" t="s">
        <v>49</v>
      </c>
      <c r="G6" s="9" t="s">
        <v>94</v>
      </c>
      <c r="H6" s="57" t="s">
        <v>1</v>
      </c>
      <c r="I6" s="12" t="s">
        <v>52</v>
      </c>
      <c r="J6" s="31" t="s">
        <v>55</v>
      </c>
    </row>
    <row r="7" spans="2:10" ht="12.75">
      <c r="B7" s="147"/>
      <c r="C7" s="181"/>
      <c r="D7" s="181"/>
      <c r="E7" s="124"/>
      <c r="F7" s="182"/>
      <c r="G7" s="162"/>
      <c r="H7" s="162"/>
      <c r="I7" s="182"/>
      <c r="J7" s="118">
        <f>SUM(E7:I7)</f>
        <v>0</v>
      </c>
    </row>
    <row r="8" spans="2:10" ht="12.75">
      <c r="B8" s="189"/>
      <c r="C8" s="198"/>
      <c r="D8" s="199"/>
      <c r="E8" s="187"/>
      <c r="F8" s="200"/>
      <c r="G8" s="187"/>
      <c r="H8" s="201"/>
      <c r="I8" s="202"/>
      <c r="J8" s="186">
        <f>SUM(E8:I8)</f>
        <v>0</v>
      </c>
    </row>
    <row r="9" spans="2:10" ht="14.25" customHeight="1">
      <c r="B9" s="111"/>
      <c r="C9" s="123"/>
      <c r="D9" s="112"/>
      <c r="E9" s="130">
        <f aca="true" t="shared" si="0" ref="E9:J9">SUM(E7:E8)</f>
        <v>0</v>
      </c>
      <c r="F9" s="133">
        <f t="shared" si="0"/>
        <v>0</v>
      </c>
      <c r="G9" s="133">
        <f t="shared" si="0"/>
        <v>0</v>
      </c>
      <c r="H9" s="134">
        <f t="shared" si="0"/>
        <v>0</v>
      </c>
      <c r="I9" s="133">
        <f t="shared" si="0"/>
        <v>0</v>
      </c>
      <c r="J9" s="191">
        <f t="shared" si="0"/>
        <v>0</v>
      </c>
    </row>
    <row r="10" spans="2:10" ht="13.5" thickBot="1">
      <c r="B10" s="19"/>
      <c r="C10" s="20"/>
      <c r="D10" s="21"/>
      <c r="E10" s="22"/>
      <c r="F10" s="20"/>
      <c r="G10" s="20"/>
      <c r="H10" s="23"/>
      <c r="I10" s="20"/>
      <c r="J10" s="24"/>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1:K30"/>
  <sheetViews>
    <sheetView zoomScalePageLayoutView="0" workbookViewId="0" topLeftCell="A1">
      <selection activeCell="F35" sqref="F35"/>
    </sheetView>
  </sheetViews>
  <sheetFormatPr defaultColWidth="9.140625" defaultRowHeight="12.75"/>
  <cols>
    <col min="1" max="1" width="1.421875" style="1" customWidth="1"/>
    <col min="2" max="2" width="13.57421875" style="1" customWidth="1"/>
    <col min="3" max="4" width="13.8515625" style="1" customWidth="1"/>
    <col min="5" max="5" width="50.00390625" style="1" bestFit="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97</v>
      </c>
      <c r="F2" s="39" t="s">
        <v>59</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11" s="4" customFormat="1" ht="27.75" customHeight="1">
      <c r="B6" s="5"/>
      <c r="C6" s="97"/>
      <c r="D6" s="300" t="s">
        <v>143</v>
      </c>
      <c r="E6" s="6"/>
      <c r="F6" s="7" t="s">
        <v>48</v>
      </c>
      <c r="G6" s="9" t="s">
        <v>49</v>
      </c>
      <c r="H6" s="9" t="s">
        <v>94</v>
      </c>
      <c r="I6" s="207" t="s">
        <v>1</v>
      </c>
      <c r="J6" s="12" t="s">
        <v>52</v>
      </c>
      <c r="K6" s="31" t="s">
        <v>55</v>
      </c>
    </row>
    <row r="7" spans="2:11" s="4" customFormat="1" ht="25.5">
      <c r="B7" s="211">
        <v>41050</v>
      </c>
      <c r="C7" s="220" t="s">
        <v>225</v>
      </c>
      <c r="D7" s="220" t="s">
        <v>161</v>
      </c>
      <c r="E7" s="301" t="s">
        <v>226</v>
      </c>
      <c r="F7" s="212"/>
      <c r="G7" s="212"/>
      <c r="H7" s="212"/>
      <c r="I7" s="212">
        <v>96.21</v>
      </c>
      <c r="J7" s="212"/>
      <c r="K7" s="118">
        <f>SUM(F7:J7)</f>
        <v>96.21</v>
      </c>
    </row>
    <row r="8" spans="2:11" s="4" customFormat="1" ht="12.75">
      <c r="B8" s="211" t="s">
        <v>139</v>
      </c>
      <c r="C8" s="220" t="s">
        <v>215</v>
      </c>
      <c r="D8" s="220" t="s">
        <v>162</v>
      </c>
      <c r="E8" s="301" t="s">
        <v>327</v>
      </c>
      <c r="F8" s="212"/>
      <c r="G8" s="212"/>
      <c r="H8" s="212"/>
      <c r="I8" s="212"/>
      <c r="J8" s="212">
        <v>16</v>
      </c>
      <c r="K8" s="118">
        <f>SUM(F8:J8)</f>
        <v>16</v>
      </c>
    </row>
    <row r="9" spans="2:11" s="4" customFormat="1" ht="12.75">
      <c r="B9" s="211">
        <v>41242</v>
      </c>
      <c r="C9" s="220" t="s">
        <v>215</v>
      </c>
      <c r="D9" s="220" t="s">
        <v>162</v>
      </c>
      <c r="E9" s="301" t="s">
        <v>227</v>
      </c>
      <c r="F9" s="212"/>
      <c r="G9" s="212"/>
      <c r="H9" s="212"/>
      <c r="I9" s="212"/>
      <c r="J9" s="212">
        <v>16</v>
      </c>
      <c r="K9" s="118">
        <f>SUM(F9:J9)</f>
        <v>16</v>
      </c>
    </row>
    <row r="10" spans="2:11" s="4" customFormat="1" ht="25.5">
      <c r="B10" s="211">
        <v>41242</v>
      </c>
      <c r="C10" s="220" t="s">
        <v>224</v>
      </c>
      <c r="D10" s="220" t="s">
        <v>145</v>
      </c>
      <c r="E10" s="301" t="s">
        <v>218</v>
      </c>
      <c r="F10" s="212"/>
      <c r="G10" s="212">
        <v>44.5</v>
      </c>
      <c r="H10" s="212"/>
      <c r="I10" s="212"/>
      <c r="J10" s="212"/>
      <c r="K10" s="118">
        <f aca="true" t="shared" si="0" ref="K10:K25">SUM(F10:J10)</f>
        <v>44.5</v>
      </c>
    </row>
    <row r="11" spans="2:11" s="4" customFormat="1" ht="12.75">
      <c r="B11" s="211">
        <v>41254</v>
      </c>
      <c r="C11" s="220" t="s">
        <v>215</v>
      </c>
      <c r="D11" s="220" t="s">
        <v>162</v>
      </c>
      <c r="E11" s="301" t="s">
        <v>234</v>
      </c>
      <c r="F11" s="212"/>
      <c r="G11" s="212"/>
      <c r="H11" s="212"/>
      <c r="I11" s="212"/>
      <c r="J11" s="212">
        <v>16</v>
      </c>
      <c r="K11" s="118">
        <f>SUM(F11:J11)</f>
        <v>16</v>
      </c>
    </row>
    <row r="12" spans="2:11" s="4" customFormat="1" ht="25.5">
      <c r="B12" s="211">
        <v>41254</v>
      </c>
      <c r="C12" s="220" t="s">
        <v>224</v>
      </c>
      <c r="D12" s="220" t="s">
        <v>145</v>
      </c>
      <c r="E12" s="301" t="s">
        <v>235</v>
      </c>
      <c r="F12" s="212"/>
      <c r="G12" s="212">
        <v>44.5</v>
      </c>
      <c r="H12" s="212"/>
      <c r="I12" s="212"/>
      <c r="J12" s="212"/>
      <c r="K12" s="118">
        <f t="shared" si="0"/>
        <v>44.5</v>
      </c>
    </row>
    <row r="13" spans="2:11" s="4" customFormat="1" ht="25.5">
      <c r="B13" s="211">
        <v>41254</v>
      </c>
      <c r="C13" s="220" t="s">
        <v>225</v>
      </c>
      <c r="D13" s="220" t="s">
        <v>161</v>
      </c>
      <c r="E13" s="301" t="s">
        <v>235</v>
      </c>
      <c r="F13" s="212"/>
      <c r="G13" s="212"/>
      <c r="H13" s="212"/>
      <c r="I13" s="212">
        <v>89.56</v>
      </c>
      <c r="J13" s="212"/>
      <c r="K13" s="118">
        <f>SUM(F13:J13)</f>
        <v>89.56</v>
      </c>
    </row>
    <row r="14" spans="2:11" s="4" customFormat="1" ht="12.75">
      <c r="B14" s="211">
        <v>41288</v>
      </c>
      <c r="C14" s="220" t="s">
        <v>215</v>
      </c>
      <c r="D14" s="220" t="s">
        <v>162</v>
      </c>
      <c r="E14" s="301" t="s">
        <v>227</v>
      </c>
      <c r="F14" s="212"/>
      <c r="G14" s="212"/>
      <c r="H14" s="212"/>
      <c r="I14" s="212"/>
      <c r="J14" s="212">
        <v>16</v>
      </c>
      <c r="K14" s="118">
        <f>SUM(F14:J14)</f>
        <v>16</v>
      </c>
    </row>
    <row r="15" spans="2:11" s="4" customFormat="1" ht="25.5">
      <c r="B15" s="211">
        <v>41288</v>
      </c>
      <c r="C15" s="220" t="s">
        <v>224</v>
      </c>
      <c r="D15" s="220" t="s">
        <v>145</v>
      </c>
      <c r="E15" s="301" t="s">
        <v>203</v>
      </c>
      <c r="F15" s="212"/>
      <c r="G15" s="212">
        <v>46.35</v>
      </c>
      <c r="H15" s="212"/>
      <c r="I15" s="212"/>
      <c r="J15" s="212"/>
      <c r="K15" s="118">
        <f>SUM(F15:J15)</f>
        <v>46.35</v>
      </c>
    </row>
    <row r="16" spans="2:11" s="4" customFormat="1" ht="25.5">
      <c r="B16" s="211">
        <v>41288</v>
      </c>
      <c r="C16" s="220" t="s">
        <v>225</v>
      </c>
      <c r="D16" s="220" t="s">
        <v>161</v>
      </c>
      <c r="E16" s="301" t="s">
        <v>203</v>
      </c>
      <c r="F16" s="212"/>
      <c r="G16" s="212"/>
      <c r="H16" s="212"/>
      <c r="I16" s="212">
        <v>89.56</v>
      </c>
      <c r="J16" s="212"/>
      <c r="K16" s="118">
        <f t="shared" si="0"/>
        <v>89.56</v>
      </c>
    </row>
    <row r="17" spans="2:11" s="4" customFormat="1" ht="12.75">
      <c r="B17" s="211">
        <v>41311</v>
      </c>
      <c r="C17" s="220" t="s">
        <v>215</v>
      </c>
      <c r="D17" s="220" t="s">
        <v>162</v>
      </c>
      <c r="E17" s="308" t="s">
        <v>228</v>
      </c>
      <c r="F17" s="212"/>
      <c r="G17" s="212"/>
      <c r="H17" s="212"/>
      <c r="I17" s="212"/>
      <c r="J17" s="212">
        <v>8</v>
      </c>
      <c r="K17" s="118">
        <f>SUM(F17:J17)</f>
        <v>8</v>
      </c>
    </row>
    <row r="18" spans="2:11" s="4" customFormat="1" ht="25.5">
      <c r="B18" s="211">
        <v>41311</v>
      </c>
      <c r="C18" s="220" t="s">
        <v>224</v>
      </c>
      <c r="D18" s="220" t="s">
        <v>145</v>
      </c>
      <c r="E18" s="301" t="s">
        <v>228</v>
      </c>
      <c r="F18" s="212"/>
      <c r="G18" s="212">
        <v>46.35</v>
      </c>
      <c r="H18" s="212"/>
      <c r="I18" s="212"/>
      <c r="J18" s="212"/>
      <c r="K18" s="118">
        <f t="shared" si="0"/>
        <v>46.35</v>
      </c>
    </row>
    <row r="19" spans="2:11" s="4" customFormat="1" ht="25.5">
      <c r="B19" s="211">
        <v>41312</v>
      </c>
      <c r="C19" s="220" t="s">
        <v>215</v>
      </c>
      <c r="D19" s="220" t="s">
        <v>162</v>
      </c>
      <c r="E19" s="301" t="s">
        <v>229</v>
      </c>
      <c r="F19" s="212"/>
      <c r="G19" s="212"/>
      <c r="H19" s="212"/>
      <c r="I19" s="212"/>
      <c r="J19" s="212">
        <v>8</v>
      </c>
      <c r="K19" s="118">
        <f>SUM(F19:J19)</f>
        <v>8</v>
      </c>
    </row>
    <row r="20" spans="2:11" s="4" customFormat="1" ht="25.5">
      <c r="B20" s="211">
        <v>41312</v>
      </c>
      <c r="C20" s="220" t="s">
        <v>224</v>
      </c>
      <c r="D20" s="220" t="s">
        <v>145</v>
      </c>
      <c r="E20" s="301" t="s">
        <v>230</v>
      </c>
      <c r="F20" s="212"/>
      <c r="G20" s="212">
        <v>46.35</v>
      </c>
      <c r="H20" s="212"/>
      <c r="I20" s="212"/>
      <c r="J20" s="212"/>
      <c r="K20" s="118">
        <f t="shared" si="0"/>
        <v>46.35</v>
      </c>
    </row>
    <row r="21" spans="2:11" s="4" customFormat="1" ht="12.75">
      <c r="B21" s="211">
        <v>41317</v>
      </c>
      <c r="C21" s="220" t="s">
        <v>215</v>
      </c>
      <c r="D21" s="220" t="s">
        <v>162</v>
      </c>
      <c r="E21" s="301" t="s">
        <v>231</v>
      </c>
      <c r="F21" s="212"/>
      <c r="G21" s="212"/>
      <c r="H21" s="212"/>
      <c r="I21" s="212"/>
      <c r="J21" s="212">
        <v>8</v>
      </c>
      <c r="K21" s="118">
        <f>SUM(F21:J21)</f>
        <v>8</v>
      </c>
    </row>
    <row r="22" spans="2:11" s="4" customFormat="1" ht="25.5">
      <c r="B22" s="211">
        <v>41317</v>
      </c>
      <c r="C22" s="220" t="s">
        <v>224</v>
      </c>
      <c r="D22" s="220" t="s">
        <v>145</v>
      </c>
      <c r="E22" s="301" t="s">
        <v>321</v>
      </c>
      <c r="F22" s="212"/>
      <c r="G22" s="212">
        <v>46.35</v>
      </c>
      <c r="H22" s="212"/>
      <c r="I22" s="212"/>
      <c r="J22" s="212"/>
      <c r="K22" s="118">
        <f t="shared" si="0"/>
        <v>46.35</v>
      </c>
    </row>
    <row r="23" spans="2:11" s="4" customFormat="1" ht="12.75">
      <c r="B23" s="211">
        <v>41330</v>
      </c>
      <c r="C23" s="220" t="s">
        <v>215</v>
      </c>
      <c r="D23" s="220" t="s">
        <v>162</v>
      </c>
      <c r="E23" s="301" t="s">
        <v>227</v>
      </c>
      <c r="F23" s="212"/>
      <c r="G23" s="212"/>
      <c r="H23" s="212"/>
      <c r="I23" s="212"/>
      <c r="J23" s="212">
        <v>16</v>
      </c>
      <c r="K23" s="118">
        <f>SUM(F23:J23)</f>
        <v>16</v>
      </c>
    </row>
    <row r="24" spans="2:11" s="4" customFormat="1" ht="25.5">
      <c r="B24" s="211">
        <v>41330</v>
      </c>
      <c r="C24" s="220" t="s">
        <v>224</v>
      </c>
      <c r="D24" s="220" t="s">
        <v>145</v>
      </c>
      <c r="E24" s="301" t="s">
        <v>203</v>
      </c>
      <c r="F24" s="212"/>
      <c r="G24" s="212">
        <v>46.35</v>
      </c>
      <c r="H24" s="212"/>
      <c r="I24" s="212"/>
      <c r="J24" s="212"/>
      <c r="K24" s="118">
        <f t="shared" si="0"/>
        <v>46.35</v>
      </c>
    </row>
    <row r="25" spans="2:11" s="4" customFormat="1" ht="25.5">
      <c r="B25" s="211">
        <v>41330</v>
      </c>
      <c r="C25" s="220" t="s">
        <v>225</v>
      </c>
      <c r="D25" s="220" t="s">
        <v>161</v>
      </c>
      <c r="E25" s="301" t="s">
        <v>203</v>
      </c>
      <c r="F25" s="212"/>
      <c r="G25" s="212"/>
      <c r="H25" s="212"/>
      <c r="I25" s="212">
        <v>89.56</v>
      </c>
      <c r="J25" s="212"/>
      <c r="K25" s="118">
        <f t="shared" si="0"/>
        <v>89.56</v>
      </c>
    </row>
    <row r="26" spans="2:11" s="4" customFormat="1" ht="25.5">
      <c r="B26" s="211">
        <v>41351</v>
      </c>
      <c r="C26" s="220" t="s">
        <v>224</v>
      </c>
      <c r="D26" s="220" t="s">
        <v>145</v>
      </c>
      <c r="E26" s="301" t="s">
        <v>294</v>
      </c>
      <c r="F26" s="212"/>
      <c r="G26" s="212">
        <v>46.35</v>
      </c>
      <c r="H26" s="212"/>
      <c r="I26" s="212"/>
      <c r="J26" s="212"/>
      <c r="K26" s="118">
        <f>SUM(F26:J26)</f>
        <v>46.35</v>
      </c>
    </row>
    <row r="27" spans="2:11" ht="12.75">
      <c r="B27" s="111"/>
      <c r="C27" s="123"/>
      <c r="D27" s="123"/>
      <c r="E27" s="112"/>
      <c r="F27" s="129">
        <f aca="true" t="shared" si="1" ref="F27:K27">SUM(F7:F26)</f>
        <v>0</v>
      </c>
      <c r="G27" s="129">
        <f t="shared" si="1"/>
        <v>367.1</v>
      </c>
      <c r="H27" s="129">
        <f t="shared" si="1"/>
        <v>0</v>
      </c>
      <c r="I27" s="129">
        <f t="shared" si="1"/>
        <v>364.89</v>
      </c>
      <c r="J27" s="132">
        <f t="shared" si="1"/>
        <v>104</v>
      </c>
      <c r="K27" s="205">
        <f t="shared" si="1"/>
        <v>835.9900000000001</v>
      </c>
    </row>
    <row r="28" spans="2:11" ht="13.5" thickBot="1">
      <c r="B28" s="19"/>
      <c r="C28" s="20"/>
      <c r="D28" s="20"/>
      <c r="E28" s="21"/>
      <c r="F28" s="22"/>
      <c r="G28" s="20"/>
      <c r="H28" s="20"/>
      <c r="I28" s="23"/>
      <c r="J28" s="20"/>
      <c r="K28" s="24"/>
    </row>
    <row r="30" ht="12.75">
      <c r="B30" s="1" t="s">
        <v>87</v>
      </c>
    </row>
  </sheetData>
  <sheetProtection/>
  <mergeCells count="1">
    <mergeCell ref="F5:I5"/>
  </mergeCells>
  <conditionalFormatting sqref="B7:K26">
    <cfRule type="expression" priority="5"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8" r:id="rId1"/>
</worksheet>
</file>

<file path=xl/worksheets/sheet17.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5" customWidth="1"/>
    <col min="11" max="16384" width="9.140625" style="1" customWidth="1"/>
  </cols>
  <sheetData>
    <row r="1" ht="12.75">
      <c r="B1" s="2" t="s">
        <v>42</v>
      </c>
    </row>
    <row r="2" spans="2:6" ht="12.75">
      <c r="B2" s="3" t="s">
        <v>43</v>
      </c>
      <c r="D2" s="74" t="s">
        <v>67</v>
      </c>
      <c r="E2" s="75" t="s">
        <v>59</v>
      </c>
      <c r="F2" s="40"/>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88" t="s">
        <v>54</v>
      </c>
    </row>
    <row r="6" spans="2:10" s="4" customFormat="1" ht="25.5">
      <c r="B6" s="5"/>
      <c r="C6" s="12"/>
      <c r="D6" s="6"/>
      <c r="E6" s="7" t="s">
        <v>48</v>
      </c>
      <c r="F6" s="9" t="s">
        <v>49</v>
      </c>
      <c r="G6" s="9" t="s">
        <v>94</v>
      </c>
      <c r="H6" s="57" t="s">
        <v>1</v>
      </c>
      <c r="I6" s="12" t="s">
        <v>52</v>
      </c>
      <c r="J6" s="89" t="s">
        <v>55</v>
      </c>
    </row>
    <row r="7" spans="2:10" s="4" customFormat="1" ht="12.75">
      <c r="B7" s="80"/>
      <c r="C7" s="78"/>
      <c r="D7" s="79"/>
      <c r="E7" s="81"/>
      <c r="F7" s="82"/>
      <c r="G7" s="82"/>
      <c r="H7" s="83"/>
      <c r="I7" s="90"/>
      <c r="J7" s="86"/>
    </row>
    <row r="8" spans="2:10" ht="12.75" customHeight="1">
      <c r="B8" s="107"/>
      <c r="C8" s="108"/>
      <c r="D8" s="109"/>
      <c r="E8" s="84"/>
      <c r="F8" s="103"/>
      <c r="G8" s="104"/>
      <c r="H8" s="101"/>
      <c r="I8" s="102"/>
      <c r="J8" s="105">
        <f>SUM(E8:H8)</f>
        <v>0</v>
      </c>
    </row>
    <row r="9" spans="2:10" ht="12.75">
      <c r="B9" s="27"/>
      <c r="C9" s="28"/>
      <c r="D9" s="29"/>
      <c r="E9" s="106">
        <f aca="true" t="shared" si="0" ref="E9:J9">SUM(E8:E8)</f>
        <v>0</v>
      </c>
      <c r="F9" s="106">
        <f t="shared" si="0"/>
        <v>0</v>
      </c>
      <c r="G9" s="106">
        <f t="shared" si="0"/>
        <v>0</v>
      </c>
      <c r="H9" s="106">
        <f t="shared" si="0"/>
        <v>0</v>
      </c>
      <c r="I9" s="106">
        <f t="shared" si="0"/>
        <v>0</v>
      </c>
      <c r="J9" s="100">
        <f t="shared" si="0"/>
        <v>0</v>
      </c>
    </row>
    <row r="10" spans="2:10" ht="13.5" thickBot="1">
      <c r="B10" s="19"/>
      <c r="C10" s="20"/>
      <c r="D10" s="21"/>
      <c r="E10" s="22"/>
      <c r="F10" s="20"/>
      <c r="G10" s="20"/>
      <c r="H10" s="23"/>
      <c r="I10" s="20"/>
      <c r="J10" s="87"/>
    </row>
    <row r="12" ht="12.75">
      <c r="B12"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B1:K30"/>
  <sheetViews>
    <sheetView zoomScalePageLayoutView="0" workbookViewId="0" topLeftCell="A1">
      <selection activeCell="E3" sqref="E3"/>
    </sheetView>
  </sheetViews>
  <sheetFormatPr defaultColWidth="1.421875" defaultRowHeight="12.75"/>
  <cols>
    <col min="1" max="1" width="1.421875" style="1" customWidth="1"/>
    <col min="2" max="2" width="11.421875" style="1" customWidth="1"/>
    <col min="3" max="3" width="18.28125" style="1" bestFit="1" customWidth="1"/>
    <col min="4" max="4" width="15.28125" style="1" customWidth="1"/>
    <col min="5" max="5" width="50.8515625" style="1" bestFit="1" customWidth="1"/>
    <col min="6" max="9" width="11.8515625" style="1" customWidth="1"/>
    <col min="10" max="10" width="14.7109375" style="1" customWidth="1"/>
    <col min="11" max="11" width="10.140625" style="1" bestFit="1" customWidth="1"/>
    <col min="12" max="255" width="9.140625" style="1" customWidth="1"/>
    <col min="256" max="16384" width="1.421875" style="1" customWidth="1"/>
  </cols>
  <sheetData>
    <row r="1" ht="12.75">
      <c r="B1" s="2" t="s">
        <v>42</v>
      </c>
    </row>
    <row r="2" spans="2:7" ht="12.75">
      <c r="B2" s="3" t="s">
        <v>43</v>
      </c>
      <c r="E2" s="38" t="s">
        <v>388</v>
      </c>
      <c r="F2" s="39" t="s">
        <v>59</v>
      </c>
      <c r="G2" s="40"/>
    </row>
    <row r="3" spans="2:7" ht="12.75">
      <c r="B3" s="2" t="s">
        <v>44</v>
      </c>
      <c r="E3" s="3" t="str">
        <f>'[1]Price R'!E3</f>
        <v>2012-13</v>
      </c>
      <c r="F3" s="3" t="str">
        <f>'[1]Price R'!F3</f>
        <v>Quarter 4</v>
      </c>
      <c r="G3" s="3" t="str">
        <f>'[1]Price R'!G3</f>
        <v>1 January 2013 - 31 March 2013</v>
      </c>
    </row>
    <row r="4" ht="13.5" thickBot="1"/>
    <row r="5" spans="2:11" ht="38.25">
      <c r="B5" s="247" t="s">
        <v>45</v>
      </c>
      <c r="C5" s="248" t="s">
        <v>236</v>
      </c>
      <c r="D5" s="304" t="s">
        <v>249</v>
      </c>
      <c r="E5" s="302" t="s">
        <v>47</v>
      </c>
      <c r="F5" s="342" t="s">
        <v>51</v>
      </c>
      <c r="G5" s="343"/>
      <c r="H5" s="343"/>
      <c r="I5" s="344"/>
      <c r="J5" s="248" t="s">
        <v>50</v>
      </c>
      <c r="K5" s="249" t="s">
        <v>54</v>
      </c>
    </row>
    <row r="6" spans="2:11" s="4" customFormat="1" ht="27.75" customHeight="1">
      <c r="B6" s="250"/>
      <c r="C6" s="251"/>
      <c r="D6" s="305"/>
      <c r="E6" s="252"/>
      <c r="F6" s="253" t="s">
        <v>48</v>
      </c>
      <c r="G6" s="254" t="s">
        <v>49</v>
      </c>
      <c r="H6" s="254" t="s">
        <v>94</v>
      </c>
      <c r="I6" s="255" t="s">
        <v>237</v>
      </c>
      <c r="J6" s="251" t="s">
        <v>52</v>
      </c>
      <c r="K6" s="256" t="s">
        <v>55</v>
      </c>
    </row>
    <row r="7" spans="2:11" s="215" customFormat="1" ht="12.75">
      <c r="B7" s="211">
        <v>41241</v>
      </c>
      <c r="C7" s="220" t="s">
        <v>238</v>
      </c>
      <c r="D7" s="220" t="s">
        <v>162</v>
      </c>
      <c r="E7" s="301" t="s">
        <v>227</v>
      </c>
      <c r="F7" s="212"/>
      <c r="G7" s="212"/>
      <c r="H7" s="212"/>
      <c r="I7" s="212"/>
      <c r="J7" s="212">
        <v>13</v>
      </c>
      <c r="K7" s="118">
        <f aca="true" t="shared" si="0" ref="K7:K23">SUM(F7:J7)</f>
        <v>13</v>
      </c>
    </row>
    <row r="8" spans="2:11" s="215" customFormat="1" ht="25.5">
      <c r="B8" s="211">
        <v>41241</v>
      </c>
      <c r="C8" s="220" t="s">
        <v>239</v>
      </c>
      <c r="D8" s="220" t="s">
        <v>145</v>
      </c>
      <c r="E8" s="301" t="s">
        <v>203</v>
      </c>
      <c r="F8" s="212"/>
      <c r="G8" s="212">
        <v>101</v>
      </c>
      <c r="H8" s="212"/>
      <c r="I8" s="212"/>
      <c r="J8" s="212"/>
      <c r="K8" s="118">
        <f t="shared" si="0"/>
        <v>101</v>
      </c>
    </row>
    <row r="9" spans="2:11" s="215" customFormat="1" ht="12.75">
      <c r="B9" s="211">
        <v>41253</v>
      </c>
      <c r="C9" s="220" t="s">
        <v>240</v>
      </c>
      <c r="D9" s="220" t="s">
        <v>162</v>
      </c>
      <c r="E9" s="301" t="s">
        <v>241</v>
      </c>
      <c r="F9" s="212"/>
      <c r="G9" s="212"/>
      <c r="H9" s="212"/>
      <c r="I9" s="212"/>
      <c r="J9" s="212">
        <v>6.5</v>
      </c>
      <c r="K9" s="118">
        <f t="shared" si="0"/>
        <v>6.5</v>
      </c>
    </row>
    <row r="10" spans="2:11" s="4" customFormat="1" ht="25.5">
      <c r="B10" s="211">
        <v>41253</v>
      </c>
      <c r="C10" s="220" t="s">
        <v>242</v>
      </c>
      <c r="D10" s="220" t="s">
        <v>145</v>
      </c>
      <c r="E10" s="301" t="s">
        <v>243</v>
      </c>
      <c r="F10" s="212"/>
      <c r="G10" s="212">
        <v>99.5</v>
      </c>
      <c r="H10" s="212"/>
      <c r="I10" s="212"/>
      <c r="J10" s="212"/>
      <c r="K10" s="118">
        <f t="shared" si="0"/>
        <v>99.5</v>
      </c>
    </row>
    <row r="11" spans="2:11" s="4" customFormat="1" ht="25.5">
      <c r="B11" s="211">
        <v>41254</v>
      </c>
      <c r="C11" s="220" t="s">
        <v>242</v>
      </c>
      <c r="D11" s="220" t="s">
        <v>145</v>
      </c>
      <c r="E11" s="301" t="s">
        <v>233</v>
      </c>
      <c r="F11" s="212"/>
      <c r="G11" s="212">
        <v>99.5</v>
      </c>
      <c r="H11" s="212"/>
      <c r="I11" s="212"/>
      <c r="J11" s="212"/>
      <c r="K11" s="118">
        <f t="shared" si="0"/>
        <v>99.5</v>
      </c>
    </row>
    <row r="12" spans="2:11" s="4" customFormat="1" ht="12.75">
      <c r="B12" s="211">
        <v>41255</v>
      </c>
      <c r="C12" s="220" t="s">
        <v>244</v>
      </c>
      <c r="D12" s="220" t="s">
        <v>162</v>
      </c>
      <c r="E12" s="301" t="s">
        <v>245</v>
      </c>
      <c r="F12" s="212"/>
      <c r="G12" s="212"/>
      <c r="H12" s="212"/>
      <c r="I12" s="212"/>
      <c r="J12" s="212">
        <v>6.5</v>
      </c>
      <c r="K12" s="118">
        <f t="shared" si="0"/>
        <v>6.5</v>
      </c>
    </row>
    <row r="13" spans="2:11" s="215" customFormat="1" ht="25.5">
      <c r="B13" s="211">
        <v>41255</v>
      </c>
      <c r="C13" s="220" t="s">
        <v>246</v>
      </c>
      <c r="D13" s="220" t="s">
        <v>145</v>
      </c>
      <c r="E13" s="301" t="s">
        <v>247</v>
      </c>
      <c r="F13" s="212"/>
      <c r="G13" s="212">
        <v>99.5</v>
      </c>
      <c r="H13" s="212"/>
      <c r="I13" s="212"/>
      <c r="J13" s="212"/>
      <c r="K13" s="118">
        <f t="shared" si="0"/>
        <v>99.5</v>
      </c>
    </row>
    <row r="14" spans="2:11" s="4" customFormat="1" ht="12.75">
      <c r="B14" s="211">
        <v>41288</v>
      </c>
      <c r="C14" s="220" t="s">
        <v>240</v>
      </c>
      <c r="D14" s="220" t="s">
        <v>162</v>
      </c>
      <c r="E14" s="301" t="s">
        <v>227</v>
      </c>
      <c r="F14" s="212"/>
      <c r="G14" s="212"/>
      <c r="H14" s="212"/>
      <c r="I14" s="212"/>
      <c r="J14" s="212">
        <v>11.5</v>
      </c>
      <c r="K14" s="118">
        <f t="shared" si="0"/>
        <v>11.5</v>
      </c>
    </row>
    <row r="15" spans="2:11" s="215" customFormat="1" ht="25.5">
      <c r="B15" s="211">
        <v>41288</v>
      </c>
      <c r="C15" s="220" t="s">
        <v>242</v>
      </c>
      <c r="D15" s="220" t="s">
        <v>145</v>
      </c>
      <c r="E15" s="301" t="s">
        <v>203</v>
      </c>
      <c r="F15" s="212"/>
      <c r="G15" s="212">
        <v>51.4</v>
      </c>
      <c r="H15" s="212"/>
      <c r="I15" s="212"/>
      <c r="J15" s="212"/>
      <c r="K15" s="118">
        <f t="shared" si="0"/>
        <v>51.4</v>
      </c>
    </row>
    <row r="16" spans="2:11" s="4" customFormat="1" ht="25.5">
      <c r="B16" s="211">
        <v>41288</v>
      </c>
      <c r="C16" s="220" t="s">
        <v>248</v>
      </c>
      <c r="D16" s="220" t="s">
        <v>161</v>
      </c>
      <c r="E16" s="301" t="s">
        <v>203</v>
      </c>
      <c r="F16" s="212"/>
      <c r="G16" s="212"/>
      <c r="H16" s="212"/>
      <c r="I16" s="212">
        <v>89.56</v>
      </c>
      <c r="J16" s="212"/>
      <c r="K16" s="118">
        <f t="shared" si="0"/>
        <v>89.56</v>
      </c>
    </row>
    <row r="17" spans="2:11" s="4" customFormat="1" ht="12.75">
      <c r="B17" s="211">
        <v>41312</v>
      </c>
      <c r="C17" s="220" t="s">
        <v>244</v>
      </c>
      <c r="D17" s="220" t="s">
        <v>162</v>
      </c>
      <c r="E17" s="301" t="s">
        <v>219</v>
      </c>
      <c r="F17" s="212"/>
      <c r="G17" s="212"/>
      <c r="H17" s="212"/>
      <c r="I17" s="212"/>
      <c r="J17" s="212">
        <v>7</v>
      </c>
      <c r="K17" s="118">
        <f t="shared" si="0"/>
        <v>7</v>
      </c>
    </row>
    <row r="18" spans="2:11" s="215" customFormat="1" ht="25.5">
      <c r="B18" s="211">
        <v>41312</v>
      </c>
      <c r="C18" s="220" t="s">
        <v>242</v>
      </c>
      <c r="D18" s="220" t="s">
        <v>145</v>
      </c>
      <c r="E18" s="301" t="s">
        <v>218</v>
      </c>
      <c r="F18" s="212"/>
      <c r="G18" s="212">
        <v>99.5</v>
      </c>
      <c r="H18" s="212"/>
      <c r="I18" s="212"/>
      <c r="J18" s="212"/>
      <c r="K18" s="118">
        <f t="shared" si="0"/>
        <v>99.5</v>
      </c>
    </row>
    <row r="19" spans="2:11" s="4" customFormat="1" ht="12.75">
      <c r="B19" s="211">
        <v>41330</v>
      </c>
      <c r="C19" s="220" t="s">
        <v>240</v>
      </c>
      <c r="D19" s="220" t="s">
        <v>162</v>
      </c>
      <c r="E19" s="301" t="s">
        <v>203</v>
      </c>
      <c r="F19" s="212"/>
      <c r="G19" s="212"/>
      <c r="H19" s="212"/>
      <c r="I19" s="212"/>
      <c r="J19" s="212">
        <v>14</v>
      </c>
      <c r="K19" s="118">
        <f t="shared" si="0"/>
        <v>14</v>
      </c>
    </row>
    <row r="20" spans="2:11" s="215" customFormat="1" ht="25.5">
      <c r="B20" s="211">
        <v>41330</v>
      </c>
      <c r="C20" s="220" t="s">
        <v>242</v>
      </c>
      <c r="D20" s="220" t="s">
        <v>145</v>
      </c>
      <c r="E20" s="301" t="s">
        <v>203</v>
      </c>
      <c r="F20" s="212"/>
      <c r="G20" s="212">
        <v>101</v>
      </c>
      <c r="H20" s="212"/>
      <c r="I20" s="212"/>
      <c r="J20" s="212"/>
      <c r="K20" s="118">
        <f t="shared" si="0"/>
        <v>101</v>
      </c>
    </row>
    <row r="21" spans="2:11" s="215" customFormat="1" ht="25.5">
      <c r="B21" s="211">
        <v>41330</v>
      </c>
      <c r="C21" s="220" t="s">
        <v>225</v>
      </c>
      <c r="D21" s="220" t="s">
        <v>161</v>
      </c>
      <c r="E21" s="301" t="s">
        <v>203</v>
      </c>
      <c r="F21" s="212"/>
      <c r="G21" s="212"/>
      <c r="H21" s="212"/>
      <c r="I21" s="212">
        <v>89.56</v>
      </c>
      <c r="J21" s="212"/>
      <c r="K21" s="118">
        <f t="shared" si="0"/>
        <v>89.56</v>
      </c>
    </row>
    <row r="22" spans="2:11" s="215" customFormat="1" ht="12.75">
      <c r="B22" s="211">
        <v>41340</v>
      </c>
      <c r="C22" s="220" t="s">
        <v>240</v>
      </c>
      <c r="D22" s="220" t="s">
        <v>162</v>
      </c>
      <c r="E22" s="301" t="s">
        <v>219</v>
      </c>
      <c r="F22" s="212"/>
      <c r="G22" s="212"/>
      <c r="H22" s="212"/>
      <c r="I22" s="212"/>
      <c r="J22" s="212">
        <v>7</v>
      </c>
      <c r="K22" s="118">
        <f t="shared" si="0"/>
        <v>7</v>
      </c>
    </row>
    <row r="23" spans="2:11" s="4" customFormat="1" ht="25.5">
      <c r="B23" s="211">
        <v>41340</v>
      </c>
      <c r="C23" s="220" t="s">
        <v>242</v>
      </c>
      <c r="D23" s="220" t="s">
        <v>145</v>
      </c>
      <c r="E23" s="301" t="s">
        <v>218</v>
      </c>
      <c r="F23" s="212"/>
      <c r="G23" s="212">
        <v>99.5</v>
      </c>
      <c r="H23" s="212"/>
      <c r="I23" s="212"/>
      <c r="J23" s="212"/>
      <c r="K23" s="118">
        <f t="shared" si="0"/>
        <v>99.5</v>
      </c>
    </row>
    <row r="24" spans="2:11" s="4" customFormat="1" ht="12.75">
      <c r="B24" s="224"/>
      <c r="C24" s="225"/>
      <c r="D24" s="225"/>
      <c r="E24" s="226"/>
      <c r="F24" s="130">
        <f aca="true" t="shared" si="1" ref="F24:K24">SUM(F7:F23)</f>
        <v>0</v>
      </c>
      <c r="G24" s="130">
        <f t="shared" si="1"/>
        <v>750.9</v>
      </c>
      <c r="H24" s="130">
        <f t="shared" si="1"/>
        <v>0</v>
      </c>
      <c r="I24" s="130">
        <f t="shared" si="1"/>
        <v>179.12</v>
      </c>
      <c r="J24" s="133">
        <f t="shared" si="1"/>
        <v>65.5</v>
      </c>
      <c r="K24" s="141">
        <f t="shared" si="1"/>
        <v>995.52</v>
      </c>
    </row>
    <row r="25" spans="2:11" s="4" customFormat="1" ht="13.5" thickBot="1">
      <c r="B25" s="219"/>
      <c r="C25" s="231"/>
      <c r="D25" s="231"/>
      <c r="E25" s="229"/>
      <c r="F25" s="22"/>
      <c r="G25" s="20"/>
      <c r="H25" s="20"/>
      <c r="I25" s="23"/>
      <c r="J25" s="20"/>
      <c r="K25" s="24"/>
    </row>
    <row r="26" spans="2:11" s="4" customFormat="1" ht="12.75">
      <c r="B26" s="1"/>
      <c r="C26" s="1"/>
      <c r="D26" s="1"/>
      <c r="E26" s="1"/>
      <c r="F26" s="1"/>
      <c r="G26" s="1"/>
      <c r="H26" s="1"/>
      <c r="I26" s="1"/>
      <c r="J26" s="1"/>
      <c r="K26" s="1"/>
    </row>
    <row r="27" spans="2:11" s="4" customFormat="1" ht="12.75">
      <c r="B27" s="1" t="s">
        <v>87</v>
      </c>
      <c r="C27" s="1"/>
      <c r="D27" s="1"/>
      <c r="E27" s="1"/>
      <c r="F27" s="1"/>
      <c r="G27" s="1"/>
      <c r="H27" s="1"/>
      <c r="I27" s="1"/>
      <c r="J27" s="1"/>
      <c r="K27" s="1"/>
    </row>
    <row r="28" spans="2:11" s="4" customFormat="1" ht="12.75">
      <c r="B28" s="1"/>
      <c r="C28" s="1"/>
      <c r="D28" s="1"/>
      <c r="E28" s="1"/>
      <c r="F28" s="1"/>
      <c r="G28" s="1"/>
      <c r="H28" s="1"/>
      <c r="I28" s="1"/>
      <c r="J28" s="1"/>
      <c r="K28" s="1"/>
    </row>
    <row r="29" spans="2:11" s="4" customFormat="1" ht="12.75">
      <c r="B29" s="1"/>
      <c r="C29" s="1"/>
      <c r="D29" s="1"/>
      <c r="E29" s="1"/>
      <c r="F29" s="1"/>
      <c r="G29" s="1"/>
      <c r="H29" s="1"/>
      <c r="I29" s="1"/>
      <c r="J29" s="1"/>
      <c r="K29" s="1"/>
    </row>
    <row r="30" spans="2:11" s="4" customFormat="1" ht="12.75">
      <c r="B30" s="1"/>
      <c r="C30" s="1"/>
      <c r="D30" s="1"/>
      <c r="E30" s="1"/>
      <c r="F30" s="1"/>
      <c r="G30" s="1"/>
      <c r="H30" s="1"/>
      <c r="I30" s="1"/>
      <c r="J30" s="1"/>
      <c r="K30" s="1"/>
    </row>
  </sheetData>
  <sheetProtection/>
  <mergeCells count="1">
    <mergeCell ref="F5:I5"/>
  </mergeCells>
  <conditionalFormatting sqref="K7 K9:K23">
    <cfRule type="expression" priority="5" dxfId="0">
      <formula>MOD(ROW(),2)=1</formula>
    </cfRule>
  </conditionalFormatting>
  <conditionalFormatting sqref="K8">
    <cfRule type="expression" priority="4" dxfId="0">
      <formula>MOD(ROW(),2)=1</formula>
    </cfRule>
  </conditionalFormatting>
  <conditionalFormatting sqref="B7:J23">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"Mark Fairbairn, Beswick, Michael Lee, Juliet Lazarus, Ian Prosser, Lynda Rollason, John Thomas, Chris Bolt, Anna Walker, Peter Bucks, Chris Elliott, Jane May, Richard Goldson, Jim O'Sullivan, Jeremy Chittleburgh,Tracey Barlow, Mike Lloyd, Steve Walker"</formula1>
    </dataValidation>
  </dataValidations>
  <printOptions/>
  <pageMargins left="0.75" right="0.75" top="0.61" bottom="0.54"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B1:L29"/>
  <sheetViews>
    <sheetView zoomScalePageLayoutView="0" workbookViewId="0" topLeftCell="A1">
      <selection activeCell="F25" sqref="F25"/>
    </sheetView>
  </sheetViews>
  <sheetFormatPr defaultColWidth="9.140625" defaultRowHeight="12.75"/>
  <cols>
    <col min="1" max="1" width="1.421875" style="1" customWidth="1"/>
    <col min="2" max="2" width="10.140625" style="1" bestFit="1" customWidth="1"/>
    <col min="3" max="4" width="21.421875" style="1" customWidth="1"/>
    <col min="5" max="5" width="50.574218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101</v>
      </c>
      <c r="F2" s="39" t="s">
        <v>59</v>
      </c>
      <c r="G2" s="40"/>
    </row>
    <row r="3" spans="2:7" ht="12.75">
      <c r="B3" s="2" t="s">
        <v>44</v>
      </c>
      <c r="E3" s="3" t="str">
        <f>'Price R'!E3</f>
        <v>2012-13</v>
      </c>
      <c r="F3" s="3" t="str">
        <f>'Price R'!F3</f>
        <v>Quarter 4</v>
      </c>
      <c r="G3" s="3" t="str">
        <f>'Price R'!G3</f>
        <v>1 January 2013 - 31 March 2013</v>
      </c>
    </row>
    <row r="4" spans="2:7" ht="13.5" thickBot="1">
      <c r="B4" s="2"/>
      <c r="E4" s="3"/>
      <c r="F4" s="3"/>
      <c r="G4" s="3"/>
    </row>
    <row r="5" spans="2:11" ht="12.75">
      <c r="B5" s="26" t="s">
        <v>45</v>
      </c>
      <c r="C5" s="96" t="s">
        <v>140</v>
      </c>
      <c r="D5" s="25" t="s">
        <v>142</v>
      </c>
      <c r="E5" s="10" t="s">
        <v>47</v>
      </c>
      <c r="F5" s="330" t="s">
        <v>51</v>
      </c>
      <c r="G5" s="331"/>
      <c r="H5" s="331"/>
      <c r="I5" s="332"/>
      <c r="J5" s="11" t="s">
        <v>50</v>
      </c>
      <c r="K5" s="30" t="s">
        <v>54</v>
      </c>
    </row>
    <row r="6" spans="2:11" ht="38.25">
      <c r="B6" s="5"/>
      <c r="C6" s="97"/>
      <c r="D6" s="300" t="s">
        <v>143</v>
      </c>
      <c r="E6" s="6"/>
      <c r="F6" s="7" t="s">
        <v>48</v>
      </c>
      <c r="G6" s="9" t="s">
        <v>49</v>
      </c>
      <c r="H6" s="9" t="s">
        <v>94</v>
      </c>
      <c r="I6" s="207" t="s">
        <v>1</v>
      </c>
      <c r="J6" s="12" t="s">
        <v>52</v>
      </c>
      <c r="K6" s="31" t="s">
        <v>55</v>
      </c>
    </row>
    <row r="7" spans="2:11" ht="21.75" customHeight="1">
      <c r="B7" s="211">
        <v>41170</v>
      </c>
      <c r="C7" s="220" t="s">
        <v>265</v>
      </c>
      <c r="D7" s="220" t="s">
        <v>287</v>
      </c>
      <c r="E7" s="308" t="s">
        <v>289</v>
      </c>
      <c r="F7" s="212"/>
      <c r="G7" s="212">
        <v>10.6</v>
      </c>
      <c r="H7" s="212"/>
      <c r="I7" s="212"/>
      <c r="J7" s="212"/>
      <c r="K7" s="118">
        <f aca="true" t="shared" si="0" ref="K7:K17">SUM(F7:J7)</f>
        <v>10.6</v>
      </c>
    </row>
    <row r="8" spans="2:11" ht="21.75" customHeight="1">
      <c r="B8" s="211">
        <v>41171</v>
      </c>
      <c r="C8" s="220" t="s">
        <v>265</v>
      </c>
      <c r="D8" s="220" t="s">
        <v>287</v>
      </c>
      <c r="E8" s="308" t="s">
        <v>290</v>
      </c>
      <c r="F8" s="212"/>
      <c r="G8" s="212">
        <v>10.6</v>
      </c>
      <c r="H8" s="212"/>
      <c r="I8" s="212"/>
      <c r="J8" s="212"/>
      <c r="K8" s="118">
        <f t="shared" si="0"/>
        <v>10.6</v>
      </c>
    </row>
    <row r="9" spans="2:11" ht="21.75" customHeight="1">
      <c r="B9" s="211">
        <v>41204</v>
      </c>
      <c r="C9" s="220" t="s">
        <v>265</v>
      </c>
      <c r="D9" s="220" t="s">
        <v>287</v>
      </c>
      <c r="E9" s="308" t="s">
        <v>291</v>
      </c>
      <c r="F9" s="212"/>
      <c r="G9" s="212">
        <v>10.6</v>
      </c>
      <c r="H9" s="212"/>
      <c r="I9" s="212"/>
      <c r="J9" s="212"/>
      <c r="K9" s="118">
        <f t="shared" si="0"/>
        <v>10.6</v>
      </c>
    </row>
    <row r="10" spans="2:11" ht="21.75" customHeight="1">
      <c r="B10" s="211">
        <v>41205</v>
      </c>
      <c r="C10" s="220" t="s">
        <v>265</v>
      </c>
      <c r="D10" s="220" t="s">
        <v>287</v>
      </c>
      <c r="E10" s="308" t="s">
        <v>292</v>
      </c>
      <c r="F10" s="212"/>
      <c r="G10" s="212">
        <v>10.6</v>
      </c>
      <c r="H10" s="212"/>
      <c r="I10" s="212"/>
      <c r="J10" s="212"/>
      <c r="K10" s="118">
        <f t="shared" si="0"/>
        <v>10.6</v>
      </c>
    </row>
    <row r="11" spans="2:11" ht="21.75" customHeight="1">
      <c r="B11" s="211">
        <v>41227</v>
      </c>
      <c r="C11" s="220" t="s">
        <v>265</v>
      </c>
      <c r="D11" s="220" t="s">
        <v>287</v>
      </c>
      <c r="E11" s="308" t="s">
        <v>293</v>
      </c>
      <c r="F11" s="212"/>
      <c r="G11" s="212">
        <v>7.7</v>
      </c>
      <c r="H11" s="212"/>
      <c r="I11" s="212"/>
      <c r="J11" s="212"/>
      <c r="K11" s="118">
        <f t="shared" si="0"/>
        <v>7.7</v>
      </c>
    </row>
    <row r="12" spans="2:11" ht="21.75" customHeight="1">
      <c r="B12" s="211">
        <v>41241</v>
      </c>
      <c r="C12" s="220" t="s">
        <v>265</v>
      </c>
      <c r="D12" s="220" t="s">
        <v>287</v>
      </c>
      <c r="E12" s="308" t="s">
        <v>289</v>
      </c>
      <c r="F12" s="212"/>
      <c r="G12" s="212">
        <v>10.6</v>
      </c>
      <c r="H12" s="212"/>
      <c r="I12" s="212"/>
      <c r="J12" s="212"/>
      <c r="K12" s="118">
        <f t="shared" si="0"/>
        <v>10.6</v>
      </c>
    </row>
    <row r="13" spans="2:11" ht="21.75" customHeight="1">
      <c r="B13" s="211">
        <v>41242</v>
      </c>
      <c r="C13" s="220" t="s">
        <v>265</v>
      </c>
      <c r="D13" s="220" t="s">
        <v>287</v>
      </c>
      <c r="E13" s="308" t="s">
        <v>290</v>
      </c>
      <c r="F13" s="212"/>
      <c r="G13" s="212">
        <v>10.6</v>
      </c>
      <c r="H13" s="212"/>
      <c r="I13" s="212"/>
      <c r="J13" s="212"/>
      <c r="K13" s="118">
        <f t="shared" si="0"/>
        <v>10.6</v>
      </c>
    </row>
    <row r="14" spans="2:11" ht="21.75" customHeight="1">
      <c r="B14" s="211">
        <v>41288</v>
      </c>
      <c r="C14" s="220" t="s">
        <v>265</v>
      </c>
      <c r="D14" s="220" t="s">
        <v>287</v>
      </c>
      <c r="E14" s="308" t="s">
        <v>289</v>
      </c>
      <c r="F14" s="212"/>
      <c r="G14" s="212">
        <v>8</v>
      </c>
      <c r="H14" s="212"/>
      <c r="I14" s="212"/>
      <c r="J14" s="212"/>
      <c r="K14" s="118">
        <f t="shared" si="0"/>
        <v>8</v>
      </c>
    </row>
    <row r="15" spans="2:11" ht="21.75" customHeight="1">
      <c r="B15" s="211">
        <v>41289</v>
      </c>
      <c r="C15" s="220" t="s">
        <v>265</v>
      </c>
      <c r="D15" s="220" t="s">
        <v>287</v>
      </c>
      <c r="E15" s="308" t="s">
        <v>289</v>
      </c>
      <c r="F15" s="212"/>
      <c r="G15" s="212">
        <v>11</v>
      </c>
      <c r="H15" s="212"/>
      <c r="I15" s="212"/>
      <c r="J15" s="212"/>
      <c r="K15" s="118">
        <f t="shared" si="0"/>
        <v>11</v>
      </c>
    </row>
    <row r="16" spans="2:11" ht="21.75" customHeight="1">
      <c r="B16" s="211">
        <v>41297</v>
      </c>
      <c r="C16" s="220" t="s">
        <v>265</v>
      </c>
      <c r="D16" s="220" t="s">
        <v>287</v>
      </c>
      <c r="E16" s="308" t="s">
        <v>288</v>
      </c>
      <c r="F16" s="212"/>
      <c r="G16" s="212">
        <v>11</v>
      </c>
      <c r="H16" s="212"/>
      <c r="I16" s="212"/>
      <c r="J16" s="212"/>
      <c r="K16" s="118">
        <f t="shared" si="0"/>
        <v>11</v>
      </c>
    </row>
    <row r="17" spans="2:11" ht="21.75" customHeight="1">
      <c r="B17" s="211">
        <v>41312</v>
      </c>
      <c r="C17" s="220" t="s">
        <v>265</v>
      </c>
      <c r="D17" s="220" t="s">
        <v>287</v>
      </c>
      <c r="E17" s="308" t="s">
        <v>290</v>
      </c>
      <c r="F17" s="212"/>
      <c r="G17" s="212">
        <v>11</v>
      </c>
      <c r="H17" s="212"/>
      <c r="I17" s="212"/>
      <c r="J17" s="212"/>
      <c r="K17" s="118">
        <f t="shared" si="0"/>
        <v>11</v>
      </c>
    </row>
    <row r="18" spans="2:11" ht="12.75">
      <c r="B18" s="218"/>
      <c r="C18" s="232"/>
      <c r="D18" s="232"/>
      <c r="E18" s="230"/>
      <c r="F18" s="129">
        <f aca="true" t="shared" si="1" ref="F18:K18">SUM(F7:F17)</f>
        <v>0</v>
      </c>
      <c r="G18" s="129">
        <f t="shared" si="1"/>
        <v>112.3</v>
      </c>
      <c r="H18" s="129">
        <f t="shared" si="1"/>
        <v>0</v>
      </c>
      <c r="I18" s="129">
        <f t="shared" si="1"/>
        <v>0</v>
      </c>
      <c r="J18" s="132">
        <f t="shared" si="1"/>
        <v>0</v>
      </c>
      <c r="K18" s="205">
        <f t="shared" si="1"/>
        <v>112.3</v>
      </c>
    </row>
    <row r="19" spans="2:11" ht="13.5" thickBot="1">
      <c r="B19" s="219"/>
      <c r="C19" s="231"/>
      <c r="D19" s="231"/>
      <c r="E19" s="229"/>
      <c r="F19" s="22"/>
      <c r="G19" s="20"/>
      <c r="H19" s="20"/>
      <c r="I19" s="23"/>
      <c r="J19" s="20"/>
      <c r="K19" s="24"/>
    </row>
    <row r="20" spans="2:7" ht="12.75">
      <c r="B20" s="2"/>
      <c r="E20" s="3"/>
      <c r="F20" s="3"/>
      <c r="G20" s="3"/>
    </row>
    <row r="21" ht="12.75">
      <c r="B21" s="1" t="s">
        <v>87</v>
      </c>
    </row>
    <row r="23" ht="12.75">
      <c r="E23" s="265"/>
    </row>
    <row r="24" ht="15">
      <c r="E24" s="264"/>
    </row>
    <row r="28" spans="2:12" s="4" customFormat="1" ht="27.75" customHeight="1">
      <c r="B28" s="1"/>
      <c r="C28" s="1"/>
      <c r="D28" s="1"/>
      <c r="E28" s="1"/>
      <c r="F28" s="1"/>
      <c r="G28" s="1"/>
      <c r="H28" s="1"/>
      <c r="I28" s="1"/>
      <c r="J28" s="1"/>
      <c r="K28" s="1"/>
      <c r="L28" s="1"/>
    </row>
    <row r="29" spans="2:12" s="4" customFormat="1" ht="12.75">
      <c r="B29" s="1"/>
      <c r="C29" s="1"/>
      <c r="D29" s="1"/>
      <c r="E29" s="1"/>
      <c r="F29" s="1"/>
      <c r="G29" s="1"/>
      <c r="H29" s="1"/>
      <c r="I29" s="1"/>
      <c r="J29" s="1"/>
      <c r="K29" s="1"/>
      <c r="L29" s="1"/>
    </row>
  </sheetData>
  <sheetProtection/>
  <mergeCells count="1">
    <mergeCell ref="F5:I5"/>
  </mergeCells>
  <conditionalFormatting sqref="K7:K17">
    <cfRule type="expression" priority="2" dxfId="0">
      <formula>MOD(ROW(),2)=1</formula>
    </cfRule>
  </conditionalFormatting>
  <conditionalFormatting sqref="B7:J17">
    <cfRule type="expression" priority="1" dxfId="0">
      <formula>MOD(ROW(),2)=1</formula>
    </cfRule>
  </conditionalFormatting>
  <dataValidations count="2">
    <dataValidation type="list" allowBlank="1" showInputMessage="1" showErrorMessage="1" sqref="E2">
      <formula1>"Stephen Nelson,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1:D42"/>
  <sheetViews>
    <sheetView tabSelected="1" zoomScalePageLayoutView="0" workbookViewId="0" topLeftCell="A1">
      <selection activeCell="J13" sqref="J13"/>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121</v>
      </c>
    </row>
    <row r="3" ht="12.75">
      <c r="B3" s="2"/>
    </row>
    <row r="4" spans="2:3" ht="12.75">
      <c r="B4" s="2" t="str">
        <f>'Price R'!E3</f>
        <v>2012-13</v>
      </c>
      <c r="C4" s="2" t="str">
        <f>'Price R'!F3</f>
        <v>Quarter 4</v>
      </c>
    </row>
    <row r="5" spans="2:3" ht="12.75">
      <c r="B5" s="2" t="str">
        <f>'Price R'!G3</f>
        <v>1 January 2013 - 31 March 2013</v>
      </c>
      <c r="C5" s="2"/>
    </row>
    <row r="7" ht="12.75">
      <c r="B7" s="2" t="s">
        <v>86</v>
      </c>
    </row>
    <row r="9" spans="2:3" ht="12.75">
      <c r="B9" s="73" t="s">
        <v>108</v>
      </c>
      <c r="C9" s="1" t="s">
        <v>100</v>
      </c>
    </row>
    <row r="10" spans="2:4" ht="12.75">
      <c r="B10" s="73" t="s">
        <v>109</v>
      </c>
      <c r="C10" s="265" t="s">
        <v>120</v>
      </c>
      <c r="D10" s="77"/>
    </row>
    <row r="11" spans="2:4" ht="12.75">
      <c r="B11" s="73" t="s">
        <v>122</v>
      </c>
      <c r="C11" s="265" t="s">
        <v>120</v>
      </c>
      <c r="D11" s="77"/>
    </row>
    <row r="12" spans="2:4" ht="12.75">
      <c r="B12" s="73" t="s">
        <v>110</v>
      </c>
      <c r="C12" s="265" t="s">
        <v>120</v>
      </c>
      <c r="D12" s="77"/>
    </row>
    <row r="13" spans="2:3" ht="12.75">
      <c r="B13" s="73" t="s">
        <v>111</v>
      </c>
      <c r="C13" s="265" t="s">
        <v>120</v>
      </c>
    </row>
    <row r="14" spans="2:3" ht="12.75">
      <c r="B14" s="73" t="s">
        <v>112</v>
      </c>
      <c r="C14" s="1" t="s">
        <v>389</v>
      </c>
    </row>
    <row r="15" spans="2:3" ht="12.75">
      <c r="B15" s="73" t="s">
        <v>113</v>
      </c>
      <c r="C15" s="1" t="s">
        <v>89</v>
      </c>
    </row>
    <row r="16" spans="2:3" ht="12.75">
      <c r="B16" s="73" t="s">
        <v>114</v>
      </c>
      <c r="C16" s="1" t="s">
        <v>89</v>
      </c>
    </row>
    <row r="17" spans="2:3" ht="12.75">
      <c r="B17" s="269" t="s">
        <v>115</v>
      </c>
      <c r="C17" s="1" t="s">
        <v>89</v>
      </c>
    </row>
    <row r="18" spans="2:3" ht="12.75">
      <c r="B18" s="269" t="s">
        <v>119</v>
      </c>
      <c r="C18" s="1" t="s">
        <v>89</v>
      </c>
    </row>
    <row r="19" spans="2:3" ht="12.75">
      <c r="B19" s="269" t="s">
        <v>116</v>
      </c>
      <c r="C19" s="1" t="s">
        <v>89</v>
      </c>
    </row>
    <row r="20" spans="2:3" ht="12.75">
      <c r="B20" s="269" t="s">
        <v>117</v>
      </c>
      <c r="C20" s="1" t="s">
        <v>89</v>
      </c>
    </row>
    <row r="21" spans="2:3" ht="12.75">
      <c r="B21" s="269" t="s">
        <v>118</v>
      </c>
      <c r="C21" s="1" t="s">
        <v>89</v>
      </c>
    </row>
    <row r="22" spans="2:3" ht="12.75">
      <c r="B22" s="269" t="s">
        <v>90</v>
      </c>
      <c r="C22" s="1" t="s">
        <v>91</v>
      </c>
    </row>
    <row r="25" ht="12.75">
      <c r="B25" s="2" t="s">
        <v>322</v>
      </c>
    </row>
    <row r="27" spans="2:3" ht="12.75">
      <c r="B27" s="1" t="s">
        <v>369</v>
      </c>
      <c r="C27" s="1" t="s">
        <v>390</v>
      </c>
    </row>
    <row r="28" spans="2:3" ht="12.75">
      <c r="B28" s="1" t="s">
        <v>323</v>
      </c>
      <c r="C28" s="1" t="s">
        <v>304</v>
      </c>
    </row>
    <row r="29" spans="2:3" ht="12.75">
      <c r="B29" s="1" t="s">
        <v>324</v>
      </c>
      <c r="C29" s="1" t="s">
        <v>329</v>
      </c>
    </row>
    <row r="30" spans="2:3" ht="12.75">
      <c r="B30" s="1" t="s">
        <v>325</v>
      </c>
      <c r="C30" s="1" t="s">
        <v>330</v>
      </c>
    </row>
    <row r="31" spans="2:3" ht="12.75">
      <c r="B31" s="265" t="s">
        <v>326</v>
      </c>
      <c r="C31" s="1" t="s">
        <v>336</v>
      </c>
    </row>
    <row r="32" spans="2:3" ht="12.75">
      <c r="B32" s="265" t="s">
        <v>328</v>
      </c>
      <c r="C32" s="1" t="s">
        <v>337</v>
      </c>
    </row>
    <row r="33" spans="2:3" ht="12.75">
      <c r="B33" s="1" t="s">
        <v>338</v>
      </c>
      <c r="C33" s="1" t="s">
        <v>339</v>
      </c>
    </row>
    <row r="34" spans="2:3" ht="12.75">
      <c r="B34" s="1" t="s">
        <v>340</v>
      </c>
      <c r="C34" s="1" t="s">
        <v>341</v>
      </c>
    </row>
    <row r="35" spans="2:3" ht="12.75">
      <c r="B35" s="1" t="s">
        <v>342</v>
      </c>
      <c r="C35" s="1" t="s">
        <v>343</v>
      </c>
    </row>
    <row r="36" spans="2:3" ht="12.75">
      <c r="B36" s="1" t="s">
        <v>344</v>
      </c>
      <c r="C36" s="1" t="s">
        <v>345</v>
      </c>
    </row>
    <row r="37" spans="2:3" ht="12.75">
      <c r="B37" s="1" t="s">
        <v>346</v>
      </c>
      <c r="C37" s="1" t="s">
        <v>347</v>
      </c>
    </row>
    <row r="38" spans="2:3" ht="12.75">
      <c r="B38" s="1" t="s">
        <v>348</v>
      </c>
      <c r="C38" s="1" t="s">
        <v>349</v>
      </c>
    </row>
    <row r="39" spans="2:3" ht="12.75">
      <c r="B39" s="1" t="s">
        <v>350</v>
      </c>
      <c r="C39" s="1" t="s">
        <v>351</v>
      </c>
    </row>
    <row r="40" spans="2:3" ht="12.75">
      <c r="B40" s="1" t="s">
        <v>352</v>
      </c>
      <c r="C40" s="1" t="s">
        <v>353</v>
      </c>
    </row>
    <row r="41" spans="2:3" ht="12.75">
      <c r="B41" s="1" t="s">
        <v>354</v>
      </c>
      <c r="C41" s="1" t="s">
        <v>355</v>
      </c>
    </row>
    <row r="42" spans="2:3" ht="12.75">
      <c r="B42" s="1" t="s">
        <v>356</v>
      </c>
      <c r="C42" s="1" t="s">
        <v>357</v>
      </c>
    </row>
  </sheetData>
  <sheetProtection/>
  <hyperlinks>
    <hyperlink ref="B10" location="'Beswick M'!A1" display="Beswick, Michael"/>
    <hyperlink ref="B12" location="'Prosser I'!A1" display="Prosser, Ian"/>
    <hyperlink ref="B14" location="'Walker A'!A1" display="Walker, Anna"/>
    <hyperlink ref="B16" location="'Bucks P'!A1" display="Bucks, Peter"/>
    <hyperlink ref="B22" location="'Hospitality received'!A1" display="Hospitality Received"/>
    <hyperlink ref="B17" location="'Lloyd M'!A1" display="Lloyd, Mike"/>
    <hyperlink ref="B21" location="'Walker S'!A1" display="Walker, Steve"/>
    <hyperlink ref="B15" location="'Barlow T'!A1" display="Barlow, Tracey"/>
    <hyperlink ref="B9" location="'Price R'!A1" display="Price, Richard"/>
    <hyperlink ref="B13" location="'Ross C'!A1" display="Ross, Cathryn"/>
    <hyperlink ref="B19" location="'Nelson S'!A1" display="Nelson, Stephen"/>
    <hyperlink ref="B20" location="'O''Toole R'!A1" display="O'Toole, Ray"/>
    <hyperlink ref="B18" location="'Fairbairn M'!A1" display="Fairbairn, Mark"/>
    <hyperlink ref="B11" location="'Price A'!A1" display="Price, Alan"/>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AE11"/>
  <sheetViews>
    <sheetView zoomScalePageLayoutView="0" workbookViewId="0" topLeftCell="A1">
      <selection activeCell="A1" sqref="A1"/>
    </sheetView>
  </sheetViews>
  <sheetFormatPr defaultColWidth="9.140625" defaultRowHeight="12.75"/>
  <cols>
    <col min="1" max="1" width="1.421875" style="1" customWidth="1"/>
    <col min="2" max="2" width="10.140625" style="1" bestFit="1" customWidth="1"/>
    <col min="3" max="4" width="13.8515625" style="1" customWidth="1"/>
    <col min="5" max="5" width="49.7109375" style="1" customWidth="1"/>
    <col min="6" max="9" width="11.8515625" style="1" customWidth="1"/>
    <col min="10" max="10" width="14.7109375" style="1" customWidth="1"/>
    <col min="11" max="11" width="10.140625" style="1" bestFit="1" customWidth="1"/>
    <col min="12" max="16384" width="9.140625" style="1" customWidth="1"/>
  </cols>
  <sheetData>
    <row r="1" ht="12.75">
      <c r="B1" s="2" t="s">
        <v>42</v>
      </c>
    </row>
    <row r="2" spans="2:7" ht="12.75">
      <c r="B2" s="3" t="s">
        <v>43</v>
      </c>
      <c r="E2" s="38" t="s">
        <v>102</v>
      </c>
      <c r="F2" s="39" t="s">
        <v>59</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31" s="4" customFormat="1" ht="27.75" customHeight="1">
      <c r="B6" s="5"/>
      <c r="C6" s="97"/>
      <c r="D6" s="300" t="s">
        <v>143</v>
      </c>
      <c r="E6" s="6"/>
      <c r="F6" s="7" t="s">
        <v>48</v>
      </c>
      <c r="G6" s="9" t="s">
        <v>49</v>
      </c>
      <c r="H6" s="9" t="s">
        <v>94</v>
      </c>
      <c r="I6" s="207" t="s">
        <v>1</v>
      </c>
      <c r="J6" s="12" t="s">
        <v>52</v>
      </c>
      <c r="K6" s="31" t="s">
        <v>55</v>
      </c>
      <c r="N6" s="1"/>
      <c r="O6" s="1"/>
      <c r="P6" s="1"/>
      <c r="Q6" s="1"/>
      <c r="R6" s="1"/>
      <c r="S6" s="1"/>
      <c r="T6" s="1"/>
      <c r="U6" s="1"/>
      <c r="V6" s="1"/>
      <c r="W6" s="1"/>
      <c r="X6" s="1"/>
      <c r="Y6" s="1"/>
      <c r="Z6" s="1"/>
      <c r="AA6" s="1"/>
      <c r="AB6" s="1"/>
      <c r="AC6" s="1"/>
      <c r="AD6" s="1"/>
      <c r="AE6" s="1"/>
    </row>
    <row r="7" spans="2:11" ht="25.5">
      <c r="B7" s="257">
        <v>41288</v>
      </c>
      <c r="C7" s="210" t="s">
        <v>225</v>
      </c>
      <c r="D7" s="258" t="s">
        <v>161</v>
      </c>
      <c r="E7" s="208" t="s">
        <v>301</v>
      </c>
      <c r="F7" s="119"/>
      <c r="G7" s="140"/>
      <c r="H7" s="206"/>
      <c r="I7" s="124">
        <v>89.56</v>
      </c>
      <c r="J7" s="190"/>
      <c r="K7" s="118">
        <f>SUM(F7:J7)</f>
        <v>89.56</v>
      </c>
    </row>
    <row r="8" spans="2:11" ht="12.75">
      <c r="B8" s="218"/>
      <c r="C8" s="232"/>
      <c r="D8" s="232"/>
      <c r="E8" s="230"/>
      <c r="F8" s="129">
        <f aca="true" t="shared" si="0" ref="F8:K8">SUM(F7:F7)</f>
        <v>0</v>
      </c>
      <c r="G8" s="129">
        <f t="shared" si="0"/>
        <v>0</v>
      </c>
      <c r="H8" s="129">
        <f t="shared" si="0"/>
        <v>0</v>
      </c>
      <c r="I8" s="129">
        <f t="shared" si="0"/>
        <v>89.56</v>
      </c>
      <c r="J8" s="132">
        <f t="shared" si="0"/>
        <v>0</v>
      </c>
      <c r="K8" s="205">
        <f t="shared" si="0"/>
        <v>89.56</v>
      </c>
    </row>
    <row r="9" spans="2:11" ht="13.5" thickBot="1">
      <c r="B9" s="219"/>
      <c r="C9" s="231"/>
      <c r="D9" s="231"/>
      <c r="E9" s="229"/>
      <c r="F9" s="22"/>
      <c r="G9" s="20"/>
      <c r="H9" s="20"/>
      <c r="I9" s="23"/>
      <c r="J9" s="20"/>
      <c r="K9" s="24"/>
    </row>
    <row r="10" ht="12.75">
      <c r="B10" s="15"/>
    </row>
    <row r="11" ht="12.75">
      <c r="B11" s="1" t="s">
        <v>87</v>
      </c>
    </row>
  </sheetData>
  <sheetProtection/>
  <mergeCells count="1">
    <mergeCell ref="F5:I5"/>
  </mergeCells>
  <conditionalFormatting sqref="B7:K7">
    <cfRule type="expression" priority="3" dxfId="0">
      <formula>MOD(ROW(),2)=1</formula>
    </cfRule>
  </conditionalFormatting>
  <dataValidations count="2">
    <dataValidation type="list" allowBlank="1" showInputMessage="1" showErrorMessage="1" sqref="E2">
      <formula1>"Ray O'Toole, 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F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8" scale="56" r:id="rId1"/>
</worksheet>
</file>

<file path=xl/worksheets/sheet21.xml><?xml version="1.0" encoding="utf-8"?>
<worksheet xmlns="http://schemas.openxmlformats.org/spreadsheetml/2006/main" xmlns:r="http://schemas.openxmlformats.org/officeDocument/2006/relationships">
  <sheetPr>
    <pageSetUpPr fitToPage="1"/>
  </sheetPr>
  <dimension ref="B1:K28"/>
  <sheetViews>
    <sheetView zoomScalePageLayoutView="0" workbookViewId="0" topLeftCell="A1">
      <selection activeCell="E12" sqref="E12"/>
    </sheetView>
  </sheetViews>
  <sheetFormatPr defaultColWidth="9.140625" defaultRowHeight="12.75"/>
  <cols>
    <col min="1" max="1" width="1.421875" style="1" customWidth="1"/>
    <col min="2" max="2" width="10.140625" style="1" bestFit="1" customWidth="1"/>
    <col min="3" max="3" width="13.8515625" style="1" customWidth="1"/>
    <col min="4" max="4" width="16.00390625" style="1" customWidth="1"/>
    <col min="5" max="5" width="45.57421875" style="1" customWidth="1"/>
    <col min="6" max="9" width="11.140625" style="1" customWidth="1"/>
    <col min="10" max="10" width="14.421875" style="1" customWidth="1"/>
    <col min="11" max="11" width="9.00390625" style="1" customWidth="1"/>
    <col min="12" max="16384" width="9.140625" style="1" customWidth="1"/>
  </cols>
  <sheetData>
    <row r="1" ht="12.75">
      <c r="B1" s="2" t="s">
        <v>42</v>
      </c>
    </row>
    <row r="2" spans="2:7" ht="12.75">
      <c r="B2" s="3" t="s">
        <v>43</v>
      </c>
      <c r="E2" s="38" t="s">
        <v>96</v>
      </c>
      <c r="F2" s="39" t="s">
        <v>59</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22" t="s">
        <v>47</v>
      </c>
      <c r="F5" s="330" t="s">
        <v>51</v>
      </c>
      <c r="G5" s="331"/>
      <c r="H5" s="331"/>
      <c r="I5" s="332"/>
      <c r="J5" s="11" t="s">
        <v>50</v>
      </c>
      <c r="K5" s="30" t="s">
        <v>54</v>
      </c>
    </row>
    <row r="6" spans="2:11" s="4" customFormat="1" ht="27.75" customHeight="1">
      <c r="B6" s="5"/>
      <c r="C6" s="97"/>
      <c r="D6" s="300" t="s">
        <v>143</v>
      </c>
      <c r="E6" s="6"/>
      <c r="F6" s="7" t="s">
        <v>48</v>
      </c>
      <c r="G6" s="9" t="s">
        <v>49</v>
      </c>
      <c r="H6" s="9" t="s">
        <v>94</v>
      </c>
      <c r="I6" s="207" t="s">
        <v>1</v>
      </c>
      <c r="J6" s="12" t="s">
        <v>52</v>
      </c>
      <c r="K6" s="31" t="s">
        <v>55</v>
      </c>
    </row>
    <row r="7" spans="2:11" ht="25.5">
      <c r="B7" s="211">
        <v>41163</v>
      </c>
      <c r="C7" s="220" t="s">
        <v>276</v>
      </c>
      <c r="D7" s="220" t="s">
        <v>145</v>
      </c>
      <c r="E7" s="308" t="s">
        <v>266</v>
      </c>
      <c r="F7" s="212"/>
      <c r="G7" s="212">
        <v>45.5</v>
      </c>
      <c r="H7" s="212"/>
      <c r="I7" s="212"/>
      <c r="J7" s="212"/>
      <c r="K7" s="118">
        <f aca="true" t="shared" si="0" ref="K7:K24">SUM(F7:J7)</f>
        <v>45.5</v>
      </c>
    </row>
    <row r="8" spans="2:11" ht="25.5">
      <c r="B8" s="211">
        <v>41170</v>
      </c>
      <c r="C8" s="220" t="s">
        <v>276</v>
      </c>
      <c r="D8" s="220" t="s">
        <v>145</v>
      </c>
      <c r="E8" s="308" t="s">
        <v>267</v>
      </c>
      <c r="F8" s="212"/>
      <c r="G8" s="212">
        <v>45.5</v>
      </c>
      <c r="H8" s="212"/>
      <c r="I8" s="212"/>
      <c r="J8" s="212"/>
      <c r="K8" s="118">
        <f t="shared" si="0"/>
        <v>45.5</v>
      </c>
    </row>
    <row r="9" spans="2:11" ht="25.5">
      <c r="B9" s="211">
        <v>41205</v>
      </c>
      <c r="C9" s="220" t="s">
        <v>277</v>
      </c>
      <c r="D9" s="220" t="s">
        <v>145</v>
      </c>
      <c r="E9" s="308" t="s">
        <v>268</v>
      </c>
      <c r="F9" s="212"/>
      <c r="G9" s="212">
        <v>45.5</v>
      </c>
      <c r="H9" s="212"/>
      <c r="I9" s="212"/>
      <c r="J9" s="212"/>
      <c r="K9" s="118">
        <f t="shared" si="0"/>
        <v>45.5</v>
      </c>
    </row>
    <row r="10" spans="2:11" ht="25.5">
      <c r="B10" s="211">
        <v>41206</v>
      </c>
      <c r="C10" s="220" t="s">
        <v>276</v>
      </c>
      <c r="D10" s="220" t="s">
        <v>145</v>
      </c>
      <c r="E10" s="308" t="s">
        <v>269</v>
      </c>
      <c r="F10" s="212"/>
      <c r="G10" s="212">
        <v>45.5</v>
      </c>
      <c r="H10" s="212"/>
      <c r="I10" s="212"/>
      <c r="J10" s="212"/>
      <c r="K10" s="118">
        <f t="shared" si="0"/>
        <v>45.5</v>
      </c>
    </row>
    <row r="11" spans="2:11" ht="25.5">
      <c r="B11" s="211">
        <v>41241</v>
      </c>
      <c r="C11" s="220" t="s">
        <v>277</v>
      </c>
      <c r="D11" s="220" t="s">
        <v>145</v>
      </c>
      <c r="E11" s="308" t="s">
        <v>267</v>
      </c>
      <c r="F11" s="212"/>
      <c r="G11" s="212">
        <v>45.5</v>
      </c>
      <c r="H11" s="212"/>
      <c r="I11" s="212"/>
      <c r="J11" s="212"/>
      <c r="K11" s="118">
        <f t="shared" si="0"/>
        <v>45.5</v>
      </c>
    </row>
    <row r="12" spans="2:11" ht="25.5">
      <c r="B12" s="211">
        <v>41242</v>
      </c>
      <c r="C12" s="220" t="s">
        <v>276</v>
      </c>
      <c r="D12" s="220" t="s">
        <v>145</v>
      </c>
      <c r="E12" s="308" t="s">
        <v>270</v>
      </c>
      <c r="F12" s="212"/>
      <c r="G12" s="212">
        <v>45.5</v>
      </c>
      <c r="H12" s="212"/>
      <c r="I12" s="212"/>
      <c r="J12" s="212"/>
      <c r="K12" s="118">
        <f t="shared" si="0"/>
        <v>45.5</v>
      </c>
    </row>
    <row r="13" spans="2:11" ht="25.5">
      <c r="B13" s="211">
        <v>41254</v>
      </c>
      <c r="C13" s="220" t="s">
        <v>277</v>
      </c>
      <c r="D13" s="220" t="s">
        <v>145</v>
      </c>
      <c r="E13" s="308" t="s">
        <v>267</v>
      </c>
      <c r="F13" s="212"/>
      <c r="G13" s="212">
        <v>45.5</v>
      </c>
      <c r="H13" s="212"/>
      <c r="I13" s="212"/>
      <c r="J13" s="212"/>
      <c r="K13" s="118">
        <f t="shared" si="0"/>
        <v>45.5</v>
      </c>
    </row>
    <row r="14" spans="2:11" ht="25.5">
      <c r="B14" s="211">
        <v>41255</v>
      </c>
      <c r="C14" s="220" t="s">
        <v>276</v>
      </c>
      <c r="D14" s="220" t="s">
        <v>145</v>
      </c>
      <c r="E14" s="308" t="s">
        <v>267</v>
      </c>
      <c r="F14" s="212"/>
      <c r="G14" s="212">
        <v>45.5</v>
      </c>
      <c r="H14" s="212"/>
      <c r="I14" s="212"/>
      <c r="J14" s="212"/>
      <c r="K14" s="118">
        <f t="shared" si="0"/>
        <v>45.5</v>
      </c>
    </row>
    <row r="15" spans="2:11" ht="25.5">
      <c r="B15" s="211">
        <v>41288</v>
      </c>
      <c r="C15" s="220" t="s">
        <v>276</v>
      </c>
      <c r="D15" s="220" t="s">
        <v>145</v>
      </c>
      <c r="E15" s="308" t="s">
        <v>267</v>
      </c>
      <c r="F15" s="212"/>
      <c r="G15" s="212">
        <v>47.2</v>
      </c>
      <c r="H15" s="212"/>
      <c r="I15" s="212"/>
      <c r="J15" s="212"/>
      <c r="K15" s="118">
        <f t="shared" si="0"/>
        <v>47.2</v>
      </c>
    </row>
    <row r="16" spans="2:11" ht="25.5">
      <c r="B16" s="211">
        <v>41289</v>
      </c>
      <c r="C16" s="220" t="s">
        <v>276</v>
      </c>
      <c r="D16" s="220" t="s">
        <v>145</v>
      </c>
      <c r="E16" s="308" t="s">
        <v>267</v>
      </c>
      <c r="F16" s="212"/>
      <c r="G16" s="212">
        <v>47.2</v>
      </c>
      <c r="H16" s="212"/>
      <c r="I16" s="212"/>
      <c r="J16" s="212"/>
      <c r="K16" s="118">
        <f t="shared" si="0"/>
        <v>47.2</v>
      </c>
    </row>
    <row r="17" spans="2:11" ht="25.5">
      <c r="B17" s="211">
        <v>41312</v>
      </c>
      <c r="C17" s="220" t="s">
        <v>276</v>
      </c>
      <c r="D17" s="220" t="s">
        <v>145</v>
      </c>
      <c r="E17" s="308" t="s">
        <v>271</v>
      </c>
      <c r="F17" s="212"/>
      <c r="G17" s="212">
        <v>41.2</v>
      </c>
      <c r="H17" s="212"/>
      <c r="I17" s="212"/>
      <c r="J17" s="212"/>
      <c r="K17" s="118">
        <f t="shared" si="0"/>
        <v>41.2</v>
      </c>
    </row>
    <row r="18" spans="2:11" ht="25.5">
      <c r="B18" s="211">
        <v>41316</v>
      </c>
      <c r="C18" s="220" t="s">
        <v>276</v>
      </c>
      <c r="D18" s="220" t="s">
        <v>145</v>
      </c>
      <c r="E18" s="308" t="s">
        <v>272</v>
      </c>
      <c r="F18" s="212"/>
      <c r="G18" s="212">
        <v>41.2</v>
      </c>
      <c r="H18" s="212"/>
      <c r="I18" s="212"/>
      <c r="J18" s="212"/>
      <c r="K18" s="118">
        <f t="shared" si="0"/>
        <v>41.2</v>
      </c>
    </row>
    <row r="19" spans="2:11" ht="25.5">
      <c r="B19" s="211">
        <v>41330</v>
      </c>
      <c r="C19" s="220" t="s">
        <v>276</v>
      </c>
      <c r="D19" s="220" t="s">
        <v>145</v>
      </c>
      <c r="E19" s="308" t="s">
        <v>273</v>
      </c>
      <c r="F19" s="212"/>
      <c r="G19" s="212">
        <v>47.2</v>
      </c>
      <c r="H19" s="212"/>
      <c r="I19" s="212"/>
      <c r="J19" s="212"/>
      <c r="K19" s="118">
        <f t="shared" si="0"/>
        <v>47.2</v>
      </c>
    </row>
    <row r="20" spans="2:11" ht="25.5">
      <c r="B20" s="211">
        <v>41331</v>
      </c>
      <c r="C20" s="220" t="s">
        <v>276</v>
      </c>
      <c r="D20" s="220" t="s">
        <v>145</v>
      </c>
      <c r="E20" s="308" t="s">
        <v>273</v>
      </c>
      <c r="F20" s="212"/>
      <c r="G20" s="212">
        <v>47.2</v>
      </c>
      <c r="H20" s="212"/>
      <c r="I20" s="212"/>
      <c r="J20" s="212"/>
      <c r="K20" s="118">
        <f t="shared" si="0"/>
        <v>47.2</v>
      </c>
    </row>
    <row r="21" spans="2:11" ht="25.5">
      <c r="B21" s="211">
        <v>41351</v>
      </c>
      <c r="C21" s="220" t="s">
        <v>276</v>
      </c>
      <c r="D21" s="220" t="s">
        <v>145</v>
      </c>
      <c r="E21" s="308" t="s">
        <v>274</v>
      </c>
      <c r="F21" s="212"/>
      <c r="G21" s="212">
        <v>41.2</v>
      </c>
      <c r="H21" s="212"/>
      <c r="I21" s="212"/>
      <c r="J21" s="212"/>
      <c r="K21" s="118">
        <f t="shared" si="0"/>
        <v>41.2</v>
      </c>
    </row>
    <row r="22" spans="2:11" ht="25.5">
      <c r="B22" s="211">
        <v>41352</v>
      </c>
      <c r="C22" s="220" t="s">
        <v>276</v>
      </c>
      <c r="D22" s="220" t="s">
        <v>145</v>
      </c>
      <c r="E22" s="308" t="s">
        <v>267</v>
      </c>
      <c r="F22" s="212"/>
      <c r="G22" s="212">
        <v>41.2</v>
      </c>
      <c r="H22" s="212"/>
      <c r="I22" s="212"/>
      <c r="J22" s="212"/>
      <c r="K22" s="118">
        <f t="shared" si="0"/>
        <v>41.2</v>
      </c>
    </row>
    <row r="23" spans="2:11" ht="25.5">
      <c r="B23" s="211">
        <v>41353</v>
      </c>
      <c r="C23" s="220" t="s">
        <v>276</v>
      </c>
      <c r="D23" s="220" t="s">
        <v>145</v>
      </c>
      <c r="E23" s="308" t="s">
        <v>275</v>
      </c>
      <c r="F23" s="212"/>
      <c r="G23" s="212">
        <v>41.2</v>
      </c>
      <c r="H23" s="212"/>
      <c r="I23" s="212"/>
      <c r="J23" s="212"/>
      <c r="K23" s="118">
        <f t="shared" si="0"/>
        <v>41.2</v>
      </c>
    </row>
    <row r="24" spans="2:11" ht="25.5">
      <c r="B24" s="211">
        <v>41204</v>
      </c>
      <c r="C24" s="220" t="s">
        <v>276</v>
      </c>
      <c r="D24" s="220" t="s">
        <v>145</v>
      </c>
      <c r="E24" s="308" t="s">
        <v>268</v>
      </c>
      <c r="F24" s="212"/>
      <c r="G24" s="212">
        <v>45.5</v>
      </c>
      <c r="H24" s="212"/>
      <c r="I24" s="212"/>
      <c r="J24" s="212"/>
      <c r="K24" s="118">
        <f t="shared" si="0"/>
        <v>45.5</v>
      </c>
    </row>
    <row r="25" spans="2:11" ht="12.75">
      <c r="B25" s="218"/>
      <c r="C25" s="232"/>
      <c r="D25" s="306"/>
      <c r="E25" s="259"/>
      <c r="F25" s="129">
        <f aca="true" t="shared" si="1" ref="F25:K25">SUM(F7:F24)</f>
        <v>0</v>
      </c>
      <c r="G25" s="129">
        <f t="shared" si="1"/>
        <v>804.3000000000002</v>
      </c>
      <c r="H25" s="129">
        <f t="shared" si="1"/>
        <v>0</v>
      </c>
      <c r="I25" s="129">
        <f t="shared" si="1"/>
        <v>0</v>
      </c>
      <c r="J25" s="129">
        <f t="shared" si="1"/>
        <v>0</v>
      </c>
      <c r="K25" s="191">
        <f t="shared" si="1"/>
        <v>804.3000000000002</v>
      </c>
    </row>
    <row r="26" spans="2:11" ht="13.5" thickBot="1">
      <c r="B26" s="219"/>
      <c r="C26" s="231"/>
      <c r="D26" s="307"/>
      <c r="E26" s="260"/>
      <c r="F26" s="22"/>
      <c r="G26" s="20"/>
      <c r="H26" s="20"/>
      <c r="I26" s="23"/>
      <c r="J26" s="20"/>
      <c r="K26" s="24"/>
    </row>
    <row r="28" ht="12.75">
      <c r="B28" s="1" t="s">
        <v>87</v>
      </c>
    </row>
  </sheetData>
  <sheetProtection/>
  <mergeCells count="1">
    <mergeCell ref="F5:I5"/>
  </mergeCells>
  <conditionalFormatting sqref="K7:K24">
    <cfRule type="expression" priority="2" dxfId="0">
      <formula>MOD(ROW(),2)=1</formula>
    </cfRule>
  </conditionalFormatting>
  <conditionalFormatting sqref="B7:J24">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8"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214" customWidth="1"/>
  </cols>
  <sheetData>
    <row r="1" ht="12.75">
      <c r="B1" s="2" t="s">
        <v>42</v>
      </c>
    </row>
    <row r="2" spans="2:6" ht="12.75">
      <c r="B2" s="3" t="s">
        <v>43</v>
      </c>
      <c r="D2" s="38" t="s">
        <v>53</v>
      </c>
      <c r="E2" s="39" t="s">
        <v>59</v>
      </c>
      <c r="F2" s="40"/>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30" t="s">
        <v>54</v>
      </c>
    </row>
    <row r="6" spans="1:10" s="215" customFormat="1" ht="27.75" customHeight="1">
      <c r="A6" s="4"/>
      <c r="B6" s="5"/>
      <c r="C6" s="12"/>
      <c r="D6" s="6"/>
      <c r="E6" s="7" t="s">
        <v>48</v>
      </c>
      <c r="F6" s="9" t="s">
        <v>49</v>
      </c>
      <c r="G6" s="9" t="s">
        <v>94</v>
      </c>
      <c r="H6" s="207" t="s">
        <v>1</v>
      </c>
      <c r="I6" s="12" t="s">
        <v>52</v>
      </c>
      <c r="J6" s="31" t="s">
        <v>55</v>
      </c>
    </row>
    <row r="7" spans="2:10" ht="12.75">
      <c r="B7" s="203"/>
      <c r="C7" s="243"/>
      <c r="D7" s="209"/>
      <c r="E7" s="239"/>
      <c r="F7" s="240"/>
      <c r="G7" s="241"/>
      <c r="H7" s="241"/>
      <c r="I7" s="242"/>
      <c r="J7" s="188">
        <f>SUM(E7:I7)</f>
        <v>0</v>
      </c>
    </row>
    <row r="8" spans="2:10" ht="12.75">
      <c r="B8" s="211"/>
      <c r="C8" s="220"/>
      <c r="D8" s="220"/>
      <c r="E8" s="244"/>
      <c r="F8" s="245"/>
      <c r="G8" s="246"/>
      <c r="H8" s="246"/>
      <c r="I8" s="221"/>
      <c r="J8" s="222">
        <f>SUM(E8:I8)</f>
        <v>0</v>
      </c>
    </row>
    <row r="9" spans="2:10" ht="12.75">
      <c r="B9" s="177"/>
      <c r="C9" s="210"/>
      <c r="D9" s="210"/>
      <c r="E9" s="237"/>
      <c r="F9" s="236"/>
      <c r="G9" s="238"/>
      <c r="H9" s="238"/>
      <c r="I9" s="204"/>
      <c r="J9" s="139">
        <f>SUM(E9:I9)</f>
        <v>0</v>
      </c>
    </row>
    <row r="10" spans="2:10" ht="12.75">
      <c r="B10" s="218"/>
      <c r="C10" s="232"/>
      <c r="D10" s="230"/>
      <c r="E10" s="135">
        <f aca="true" t="shared" si="0" ref="E10:J10">SUM(E7:E9)</f>
        <v>0</v>
      </c>
      <c r="F10" s="135">
        <f t="shared" si="0"/>
        <v>0</v>
      </c>
      <c r="G10" s="135">
        <f t="shared" si="0"/>
        <v>0</v>
      </c>
      <c r="H10" s="135">
        <f t="shared" si="0"/>
        <v>0</v>
      </c>
      <c r="I10" s="135">
        <f t="shared" si="0"/>
        <v>0</v>
      </c>
      <c r="J10" s="205">
        <f t="shared" si="0"/>
        <v>0</v>
      </c>
    </row>
    <row r="11" spans="2:10" ht="13.5" thickBot="1">
      <c r="B11" s="219"/>
      <c r="C11" s="231"/>
      <c r="D11" s="229"/>
      <c r="E11" s="22"/>
      <c r="F11" s="20"/>
      <c r="G11" s="20"/>
      <c r="H11" s="23"/>
      <c r="I11" s="20"/>
      <c r="J11" s="24"/>
    </row>
    <row r="13" ht="12.75">
      <c r="B13" s="1" t="s">
        <v>87</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3.xml><?xml version="1.0" encoding="utf-8"?>
<worksheet xmlns="http://schemas.openxmlformats.org/spreadsheetml/2006/main" xmlns:r="http://schemas.openxmlformats.org/officeDocument/2006/relationships">
  <sheetPr>
    <pageSetUpPr fitToPage="1"/>
  </sheetPr>
  <dimension ref="B1:D13"/>
  <sheetViews>
    <sheetView zoomScalePageLayoutView="0" workbookViewId="0" topLeftCell="A1">
      <selection activeCell="F7" sqref="F7"/>
    </sheetView>
  </sheetViews>
  <sheetFormatPr defaultColWidth="9.140625" defaultRowHeight="12.75"/>
  <cols>
    <col min="1" max="1" width="1.28515625" style="1" customWidth="1"/>
    <col min="2" max="2" width="21.140625" style="1" customWidth="1"/>
    <col min="3" max="3" width="37.851562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86</v>
      </c>
    </row>
    <row r="3" spans="2:4" ht="12.75">
      <c r="B3" s="2" t="s">
        <v>88</v>
      </c>
      <c r="C3" s="267" t="str">
        <f>'Price R'!E3</f>
        <v>2012-13</v>
      </c>
      <c r="D3" s="266" t="str">
        <f>CONCATENATE('Price R'!F3,"       ",'Price R'!G3)</f>
        <v>Quarter 4       1 January 2013 - 31 March 2013</v>
      </c>
    </row>
    <row r="4" ht="13.5" thickBot="1"/>
    <row r="5" spans="2:4" ht="12.75">
      <c r="B5" s="345" t="s">
        <v>85</v>
      </c>
      <c r="C5" s="345" t="s">
        <v>83</v>
      </c>
      <c r="D5" s="345" t="s">
        <v>84</v>
      </c>
    </row>
    <row r="6" spans="2:4" s="4" customFormat="1" ht="13.5" thickBot="1">
      <c r="B6" s="346"/>
      <c r="C6" s="346" t="s">
        <v>82</v>
      </c>
      <c r="D6" s="346"/>
    </row>
    <row r="7" spans="2:4" ht="25.5">
      <c r="B7" s="317">
        <v>41299</v>
      </c>
      <c r="C7" s="318" t="s">
        <v>302</v>
      </c>
      <c r="D7" s="319" t="s">
        <v>361</v>
      </c>
    </row>
    <row r="8" spans="2:4" ht="25.5">
      <c r="B8" s="320">
        <v>41318</v>
      </c>
      <c r="C8" s="321" t="s">
        <v>303</v>
      </c>
      <c r="D8" s="322" t="s">
        <v>362</v>
      </c>
    </row>
    <row r="9" spans="2:4" ht="12.75">
      <c r="B9" s="323">
        <v>41325</v>
      </c>
      <c r="C9" s="321" t="s">
        <v>304</v>
      </c>
      <c r="D9" s="324" t="s">
        <v>363</v>
      </c>
    </row>
    <row r="10" spans="2:4" ht="25.5">
      <c r="B10" s="323">
        <v>41331</v>
      </c>
      <c r="C10" s="321" t="s">
        <v>305</v>
      </c>
      <c r="D10" s="324" t="s">
        <v>364</v>
      </c>
    </row>
    <row r="11" spans="2:4" ht="22.5" customHeight="1">
      <c r="B11" s="323">
        <v>41339</v>
      </c>
      <c r="C11" s="321" t="s">
        <v>306</v>
      </c>
      <c r="D11" s="324" t="s">
        <v>365</v>
      </c>
    </row>
    <row r="12" spans="2:4" ht="36" customHeight="1">
      <c r="B12" s="323">
        <v>41344</v>
      </c>
      <c r="C12" s="325" t="s">
        <v>368</v>
      </c>
      <c r="D12" s="326" t="s">
        <v>367</v>
      </c>
    </row>
    <row r="13" spans="2:4" ht="13.5" thickBot="1">
      <c r="B13" s="327">
        <v>41354</v>
      </c>
      <c r="C13" s="328" t="s">
        <v>307</v>
      </c>
      <c r="D13" s="329" t="s">
        <v>366</v>
      </c>
    </row>
  </sheetData>
  <sheetProtection/>
  <mergeCells count="3">
    <mergeCell ref="B5:B6"/>
    <mergeCell ref="C5:C6"/>
    <mergeCell ref="D5:D6"/>
  </mergeCells>
  <printOptions/>
  <pageMargins left="0.75" right="0.75" top="1" bottom="1" header="0.5" footer="0.5"/>
  <pageSetup fitToHeight="1" fitToWidth="1" horizontalDpi="600" verticalDpi="600" orientation="landscape" paperSize="8" r:id="rId1"/>
</worksheet>
</file>

<file path=xl/worksheets/sheet24.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E18" sqref="E18"/>
    </sheetView>
  </sheetViews>
  <sheetFormatPr defaultColWidth="9.140625" defaultRowHeight="12.75"/>
  <cols>
    <col min="1" max="1" width="1.1484375" style="1" customWidth="1"/>
    <col min="2" max="2" width="13.28125" style="92" customWidth="1"/>
    <col min="3" max="4" width="15.57421875" style="95" customWidth="1"/>
    <col min="5" max="5" width="59.7109375" style="1" customWidth="1"/>
    <col min="6" max="9" width="11.57421875" style="1" customWidth="1"/>
    <col min="10" max="10" width="14.71093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7" t="s">
        <v>42</v>
      </c>
    </row>
    <row r="2" spans="2:7" ht="12.75">
      <c r="B2" s="117" t="s">
        <v>43</v>
      </c>
      <c r="E2" s="38" t="s">
        <v>98</v>
      </c>
      <c r="F2" s="39" t="s">
        <v>56</v>
      </c>
      <c r="G2" s="40"/>
    </row>
    <row r="3" spans="2:7" ht="12.75">
      <c r="B3" s="137" t="s">
        <v>44</v>
      </c>
      <c r="E3" s="3" t="s">
        <v>105</v>
      </c>
      <c r="F3" s="3" t="s">
        <v>106</v>
      </c>
      <c r="G3" s="3" t="s">
        <v>107</v>
      </c>
    </row>
    <row r="4" ht="13.5" thickBot="1"/>
    <row r="5" spans="2:11" ht="38.25">
      <c r="B5" s="26" t="s">
        <v>45</v>
      </c>
      <c r="C5" s="25" t="s">
        <v>140</v>
      </c>
      <c r="D5" s="234" t="s">
        <v>141</v>
      </c>
      <c r="E5" s="10" t="s">
        <v>47</v>
      </c>
      <c r="F5" s="330" t="s">
        <v>51</v>
      </c>
      <c r="G5" s="331"/>
      <c r="H5" s="331"/>
      <c r="I5" s="332"/>
      <c r="J5" s="11" t="s">
        <v>50</v>
      </c>
      <c r="K5" s="30" t="s">
        <v>54</v>
      </c>
    </row>
    <row r="6" spans="2:11" s="4" customFormat="1" ht="27.75" customHeight="1">
      <c r="B6" s="136"/>
      <c r="C6" s="99"/>
      <c r="D6" s="99"/>
      <c r="E6" s="6"/>
      <c r="F6" s="7" t="s">
        <v>48</v>
      </c>
      <c r="G6" s="9" t="s">
        <v>49</v>
      </c>
      <c r="H6" s="9" t="s">
        <v>94</v>
      </c>
      <c r="I6" s="8" t="s">
        <v>0</v>
      </c>
      <c r="J6" s="12" t="s">
        <v>52</v>
      </c>
      <c r="K6" s="31" t="s">
        <v>55</v>
      </c>
    </row>
    <row r="7" spans="2:11" ht="38.25">
      <c r="B7" s="211">
        <v>41250</v>
      </c>
      <c r="C7" s="220" t="s">
        <v>124</v>
      </c>
      <c r="D7" s="220" t="s">
        <v>145</v>
      </c>
      <c r="E7" s="308" t="s">
        <v>360</v>
      </c>
      <c r="F7" s="212"/>
      <c r="G7" s="212">
        <v>45.86</v>
      </c>
      <c r="H7" s="212"/>
      <c r="I7" s="212"/>
      <c r="J7" s="212"/>
      <c r="K7" s="139">
        <f>SUM(F7:J7)</f>
        <v>45.86</v>
      </c>
    </row>
    <row r="8" spans="1:12" ht="12.75">
      <c r="A8" s="214"/>
      <c r="B8" s="224"/>
      <c r="C8" s="225"/>
      <c r="D8" s="225"/>
      <c r="E8" s="226"/>
      <c r="F8" s="130">
        <f aca="true" t="shared" si="0" ref="F8:K8">SUM(F7:F7)</f>
        <v>0</v>
      </c>
      <c r="G8" s="130">
        <f t="shared" si="0"/>
        <v>45.86</v>
      </c>
      <c r="H8" s="130">
        <f t="shared" si="0"/>
        <v>0</v>
      </c>
      <c r="I8" s="130">
        <f t="shared" si="0"/>
        <v>0</v>
      </c>
      <c r="J8" s="130">
        <f t="shared" si="0"/>
        <v>0</v>
      </c>
      <c r="K8" s="141">
        <f t="shared" si="0"/>
        <v>45.86</v>
      </c>
      <c r="L8" s="214"/>
    </row>
    <row r="9" spans="2:11" ht="13.5" thickBot="1">
      <c r="B9" s="227"/>
      <c r="C9" s="228"/>
      <c r="D9" s="228"/>
      <c r="E9" s="229"/>
      <c r="F9" s="22"/>
      <c r="G9" s="20"/>
      <c r="H9" s="20"/>
      <c r="I9" s="23"/>
      <c r="J9" s="20"/>
      <c r="K9" s="166"/>
    </row>
    <row r="10" spans="1:12" ht="12.75">
      <c r="A10" s="214"/>
      <c r="L10" s="214"/>
    </row>
    <row r="11" ht="12.75">
      <c r="B11" s="1" t="s">
        <v>87</v>
      </c>
    </row>
    <row r="12" spans="1:12" ht="12.75">
      <c r="A12" s="214"/>
      <c r="L12" s="214"/>
    </row>
    <row r="13" ht="29.25" customHeight="1"/>
    <row r="14" spans="1:12" ht="12.75">
      <c r="A14" s="214"/>
      <c r="L14" s="214"/>
    </row>
  </sheetData>
  <sheetProtection/>
  <mergeCells count="1">
    <mergeCell ref="F5:I5"/>
  </mergeCells>
  <conditionalFormatting sqref="A7:A9 K7">
    <cfRule type="expression" priority="6" dxfId="0">
      <formula>MOD(ROW(),2)=1</formula>
    </cfRule>
  </conditionalFormatting>
  <conditionalFormatting sqref="B7:J7">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"Bill Emery, Richard Price, Michael Beswick, Michael Lee, Jliet Lazarus, Ian Prosser, Lynda Rollaon, Cathryn Ross, Anna Walker, Peter Bucks, Chris Elliott, Richard Goldson, Jeremy Chittleburgh, Tracey Barlow,Steve Walker, Mike Lloyd"</formula1>
    </dataValidation>
  </dataValidations>
  <printOptions/>
  <pageMargins left="0.75" right="0.75" top="0.61" bottom="0.54" header="0.5" footer="0.5"/>
  <pageSetup fitToHeight="1" fitToWidth="1"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GridLines="0" zoomScalePageLayoutView="0" workbookViewId="0" topLeftCell="A1">
      <selection activeCell="C7" sqref="C7"/>
    </sheetView>
  </sheetViews>
  <sheetFormatPr defaultColWidth="9.140625" defaultRowHeight="12.75"/>
  <cols>
    <col min="1" max="1" width="1.421875" style="1" customWidth="1"/>
    <col min="2" max="2" width="13.57421875" style="1" customWidth="1"/>
    <col min="3" max="3" width="17.00390625" style="95" bestFit="1" customWidth="1"/>
    <col min="4" max="4" width="14.421875" style="95" customWidth="1"/>
    <col min="5" max="5" width="46.421875" style="1" customWidth="1"/>
    <col min="6" max="9" width="11.8515625" style="1" customWidth="1"/>
    <col min="10" max="10" width="14.7109375" style="1" customWidth="1"/>
    <col min="11" max="11" width="9.00390625" style="1" customWidth="1"/>
    <col min="12" max="16384" width="9.140625" style="1" customWidth="1"/>
  </cols>
  <sheetData>
    <row r="1" ht="12.75">
      <c r="B1" s="2" t="s">
        <v>42</v>
      </c>
    </row>
    <row r="2" spans="2:7" ht="12.75">
      <c r="B2" s="3" t="s">
        <v>43</v>
      </c>
      <c r="E2" s="38" t="s">
        <v>57</v>
      </c>
      <c r="F2" s="39" t="s">
        <v>120</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11" ht="38.25">
      <c r="B6" s="5"/>
      <c r="C6" s="97"/>
      <c r="D6" s="300" t="s">
        <v>143</v>
      </c>
      <c r="E6" s="6"/>
      <c r="F6" s="7" t="s">
        <v>48</v>
      </c>
      <c r="G6" s="9" t="s">
        <v>49</v>
      </c>
      <c r="H6" s="9" t="s">
        <v>94</v>
      </c>
      <c r="I6" s="8" t="s">
        <v>1</v>
      </c>
      <c r="J6" s="12" t="s">
        <v>52</v>
      </c>
      <c r="K6" s="31" t="s">
        <v>55</v>
      </c>
    </row>
    <row r="7" spans="2:11" ht="25.5">
      <c r="B7" s="211">
        <v>41204</v>
      </c>
      <c r="C7" s="220" t="s">
        <v>370</v>
      </c>
      <c r="D7" s="303" t="s">
        <v>144</v>
      </c>
      <c r="E7" s="301" t="s">
        <v>178</v>
      </c>
      <c r="F7" s="212"/>
      <c r="G7" s="212"/>
      <c r="H7" s="212">
        <v>8</v>
      </c>
      <c r="I7" s="212"/>
      <c r="J7" s="212"/>
      <c r="K7" s="118">
        <f>F7+G7+H7+I7+J7</f>
        <v>8</v>
      </c>
    </row>
    <row r="8" spans="2:11" ht="12.75">
      <c r="B8" s="211">
        <v>41218</v>
      </c>
      <c r="C8" s="220" t="s">
        <v>371</v>
      </c>
      <c r="D8" s="220" t="s">
        <v>144</v>
      </c>
      <c r="E8" s="301" t="s">
        <v>148</v>
      </c>
      <c r="F8" s="212"/>
      <c r="G8" s="212">
        <v>2</v>
      </c>
      <c r="H8" s="212"/>
      <c r="I8" s="212"/>
      <c r="J8" s="212"/>
      <c r="K8" s="118">
        <f>F8+G8+H8+I8+J8</f>
        <v>2</v>
      </c>
    </row>
    <row r="9" spans="2:11" ht="25.5">
      <c r="B9" s="211">
        <v>41221</v>
      </c>
      <c r="C9" s="220" t="s">
        <v>146</v>
      </c>
      <c r="D9" s="220" t="s">
        <v>145</v>
      </c>
      <c r="E9" s="301" t="s">
        <v>147</v>
      </c>
      <c r="F9" s="212"/>
      <c r="G9" s="212">
        <v>5.35</v>
      </c>
      <c r="H9" s="212"/>
      <c r="I9" s="212"/>
      <c r="J9" s="212"/>
      <c r="K9" s="118">
        <f aca="true" t="shared" si="0" ref="K9:K51">F9+G9+H9+I9+J9</f>
        <v>5.35</v>
      </c>
    </row>
    <row r="10" spans="2:11" ht="12.75">
      <c r="B10" s="211">
        <v>41227</v>
      </c>
      <c r="C10" s="220" t="s">
        <v>371</v>
      </c>
      <c r="D10" s="220" t="s">
        <v>144</v>
      </c>
      <c r="E10" s="301" t="s">
        <v>148</v>
      </c>
      <c r="F10" s="212"/>
      <c r="G10" s="212">
        <v>2</v>
      </c>
      <c r="H10" s="212"/>
      <c r="I10" s="212"/>
      <c r="J10" s="212"/>
      <c r="K10" s="118">
        <f t="shared" si="0"/>
        <v>2</v>
      </c>
    </row>
    <row r="11" spans="2:11" ht="12.75">
      <c r="B11" s="211">
        <v>41228</v>
      </c>
      <c r="C11" s="220" t="s">
        <v>372</v>
      </c>
      <c r="D11" s="220" t="s">
        <v>145</v>
      </c>
      <c r="E11" s="301" t="s">
        <v>158</v>
      </c>
      <c r="F11" s="212"/>
      <c r="G11" s="212">
        <v>4</v>
      </c>
      <c r="H11" s="212"/>
      <c r="I11" s="212"/>
      <c r="J11" s="212"/>
      <c r="K11" s="118">
        <f t="shared" si="0"/>
        <v>4</v>
      </c>
    </row>
    <row r="12" spans="2:11" ht="12.75">
      <c r="B12" s="211">
        <v>41228</v>
      </c>
      <c r="C12" s="220" t="s">
        <v>373</v>
      </c>
      <c r="D12" s="220" t="s">
        <v>144</v>
      </c>
      <c r="E12" s="301" t="s">
        <v>149</v>
      </c>
      <c r="F12" s="212"/>
      <c r="G12" s="212"/>
      <c r="H12" s="212">
        <v>2.7</v>
      </c>
      <c r="I12" s="212"/>
      <c r="J12" s="212"/>
      <c r="K12" s="118">
        <f t="shared" si="0"/>
        <v>2.7</v>
      </c>
    </row>
    <row r="13" spans="2:11" ht="25.5">
      <c r="B13" s="211">
        <v>41233</v>
      </c>
      <c r="C13" s="220" t="s">
        <v>370</v>
      </c>
      <c r="D13" s="220" t="s">
        <v>144</v>
      </c>
      <c r="E13" s="301" t="s">
        <v>147</v>
      </c>
      <c r="F13" s="212"/>
      <c r="G13" s="212">
        <v>2</v>
      </c>
      <c r="H13" s="212"/>
      <c r="I13" s="212"/>
      <c r="J13" s="212"/>
      <c r="K13" s="118">
        <f t="shared" si="0"/>
        <v>2</v>
      </c>
    </row>
    <row r="14" spans="2:11" ht="12.75">
      <c r="B14" s="211">
        <v>41234</v>
      </c>
      <c r="C14" s="220" t="s">
        <v>374</v>
      </c>
      <c r="D14" s="220" t="s">
        <v>144</v>
      </c>
      <c r="E14" s="301" t="s">
        <v>153</v>
      </c>
      <c r="F14" s="212"/>
      <c r="G14" s="212"/>
      <c r="H14" s="212">
        <v>1.35</v>
      </c>
      <c r="I14" s="212"/>
      <c r="J14" s="212"/>
      <c r="K14" s="118">
        <f t="shared" si="0"/>
        <v>1.35</v>
      </c>
    </row>
    <row r="15" spans="2:11" ht="12.75">
      <c r="B15" s="211">
        <v>41235</v>
      </c>
      <c r="C15" s="220" t="s">
        <v>371</v>
      </c>
      <c r="D15" s="220" t="s">
        <v>144</v>
      </c>
      <c r="E15" s="301" t="s">
        <v>150</v>
      </c>
      <c r="F15" s="212"/>
      <c r="G15" s="212">
        <v>2</v>
      </c>
      <c r="H15" s="212"/>
      <c r="I15" s="212"/>
      <c r="J15" s="212"/>
      <c r="K15" s="118">
        <f t="shared" si="0"/>
        <v>2</v>
      </c>
    </row>
    <row r="16" spans="2:11" ht="12.75">
      <c r="B16" s="211">
        <v>41235</v>
      </c>
      <c r="C16" s="220" t="s">
        <v>375</v>
      </c>
      <c r="D16" s="220" t="s">
        <v>145</v>
      </c>
      <c r="E16" s="301" t="s">
        <v>151</v>
      </c>
      <c r="F16" s="212"/>
      <c r="G16" s="212"/>
      <c r="H16" s="212">
        <v>2.7</v>
      </c>
      <c r="I16" s="212"/>
      <c r="J16" s="212"/>
      <c r="K16" s="118">
        <f t="shared" si="0"/>
        <v>2.7</v>
      </c>
    </row>
    <row r="17" spans="2:11" ht="25.5">
      <c r="B17" s="211">
        <v>41240</v>
      </c>
      <c r="C17" s="220" t="s">
        <v>152</v>
      </c>
      <c r="D17" s="220" t="s">
        <v>145</v>
      </c>
      <c r="E17" s="301" t="s">
        <v>148</v>
      </c>
      <c r="F17" s="212"/>
      <c r="G17" s="212">
        <v>4</v>
      </c>
      <c r="H17" s="212"/>
      <c r="I17" s="212"/>
      <c r="J17" s="212"/>
      <c r="K17" s="118">
        <f t="shared" si="0"/>
        <v>4</v>
      </c>
    </row>
    <row r="18" spans="2:11" ht="25.5">
      <c r="B18" s="211">
        <v>41240</v>
      </c>
      <c r="C18" s="220" t="s">
        <v>370</v>
      </c>
      <c r="D18" s="220" t="s">
        <v>145</v>
      </c>
      <c r="E18" s="301" t="s">
        <v>147</v>
      </c>
      <c r="F18" s="212"/>
      <c r="G18" s="212">
        <v>4.7</v>
      </c>
      <c r="H18" s="212"/>
      <c r="I18" s="212"/>
      <c r="J18" s="212"/>
      <c r="K18" s="118">
        <f t="shared" si="0"/>
        <v>4.7</v>
      </c>
    </row>
    <row r="19" spans="2:11" ht="38.25">
      <c r="B19" s="211">
        <v>41249</v>
      </c>
      <c r="C19" s="220" t="s">
        <v>154</v>
      </c>
      <c r="D19" s="220" t="s">
        <v>145</v>
      </c>
      <c r="E19" s="301" t="s">
        <v>155</v>
      </c>
      <c r="F19" s="212"/>
      <c r="G19" s="212">
        <v>6</v>
      </c>
      <c r="H19" s="212"/>
      <c r="I19" s="212"/>
      <c r="J19" s="212"/>
      <c r="K19" s="118">
        <f t="shared" si="0"/>
        <v>6</v>
      </c>
    </row>
    <row r="20" spans="2:11" ht="25.5">
      <c r="B20" s="211">
        <v>41250</v>
      </c>
      <c r="C20" s="220" t="s">
        <v>188</v>
      </c>
      <c r="D20" s="220" t="s">
        <v>145</v>
      </c>
      <c r="E20" s="301" t="s">
        <v>148</v>
      </c>
      <c r="F20" s="212"/>
      <c r="G20" s="212">
        <v>14.45</v>
      </c>
      <c r="H20" s="212"/>
      <c r="I20" s="212"/>
      <c r="J20" s="212"/>
      <c r="K20" s="118">
        <f t="shared" si="0"/>
        <v>14.45</v>
      </c>
    </row>
    <row r="21" spans="2:11" ht="25.5">
      <c r="B21" s="211">
        <v>41250</v>
      </c>
      <c r="C21" s="220" t="s">
        <v>152</v>
      </c>
      <c r="D21" s="220" t="s">
        <v>144</v>
      </c>
      <c r="E21" s="301" t="s">
        <v>148</v>
      </c>
      <c r="F21" s="212"/>
      <c r="G21" s="212">
        <v>2</v>
      </c>
      <c r="H21" s="212"/>
      <c r="I21" s="212"/>
      <c r="J21" s="212"/>
      <c r="K21" s="118">
        <f t="shared" si="0"/>
        <v>2</v>
      </c>
    </row>
    <row r="22" spans="2:11" ht="25.5">
      <c r="B22" s="211">
        <v>41255</v>
      </c>
      <c r="C22" s="220" t="s">
        <v>376</v>
      </c>
      <c r="D22" s="220" t="s">
        <v>144</v>
      </c>
      <c r="E22" s="301" t="s">
        <v>156</v>
      </c>
      <c r="F22" s="212"/>
      <c r="G22" s="212">
        <v>2</v>
      </c>
      <c r="H22" s="212"/>
      <c r="I22" s="212"/>
      <c r="J22" s="212"/>
      <c r="K22" s="118">
        <f t="shared" si="0"/>
        <v>2</v>
      </c>
    </row>
    <row r="23" spans="2:11" ht="51">
      <c r="B23" s="211">
        <v>41256</v>
      </c>
      <c r="C23" s="220" t="s">
        <v>377</v>
      </c>
      <c r="D23" s="220" t="s">
        <v>145</v>
      </c>
      <c r="E23" s="301" t="s">
        <v>157</v>
      </c>
      <c r="F23" s="212"/>
      <c r="G23" s="212">
        <v>7</v>
      </c>
      <c r="H23" s="212"/>
      <c r="I23" s="212"/>
      <c r="J23" s="212"/>
      <c r="K23" s="118">
        <f t="shared" si="0"/>
        <v>7</v>
      </c>
    </row>
    <row r="24" spans="2:11" ht="12.75">
      <c r="B24" s="211">
        <v>41257</v>
      </c>
      <c r="C24" s="220" t="s">
        <v>378</v>
      </c>
      <c r="D24" s="220" t="s">
        <v>145</v>
      </c>
      <c r="E24" s="301" t="s">
        <v>158</v>
      </c>
      <c r="F24" s="212"/>
      <c r="G24" s="212">
        <v>5.2</v>
      </c>
      <c r="H24" s="212"/>
      <c r="I24" s="212"/>
      <c r="J24" s="212"/>
      <c r="K24" s="118">
        <f t="shared" si="0"/>
        <v>5.2</v>
      </c>
    </row>
    <row r="25" spans="2:11" ht="12.75">
      <c r="B25" s="211">
        <v>41625</v>
      </c>
      <c r="C25" s="220" t="s">
        <v>373</v>
      </c>
      <c r="D25" s="220" t="s">
        <v>145</v>
      </c>
      <c r="E25" s="301" t="s">
        <v>149</v>
      </c>
      <c r="F25" s="212"/>
      <c r="G25" s="212"/>
      <c r="H25" s="212">
        <v>2.8</v>
      </c>
      <c r="I25" s="212"/>
      <c r="J25" s="212"/>
      <c r="K25" s="118">
        <f>F25+G25+H25+I25+J25</f>
        <v>2.8</v>
      </c>
    </row>
    <row r="26" spans="2:11" ht="12.75">
      <c r="B26" s="211" t="s">
        <v>176</v>
      </c>
      <c r="C26" s="220" t="s">
        <v>375</v>
      </c>
      <c r="D26" s="220" t="s">
        <v>144</v>
      </c>
      <c r="E26" s="301" t="s">
        <v>163</v>
      </c>
      <c r="F26" s="212"/>
      <c r="G26" s="212"/>
      <c r="H26" s="212">
        <v>1.35</v>
      </c>
      <c r="I26" s="212"/>
      <c r="J26" s="212"/>
      <c r="K26" s="118">
        <f>F26+G26+H26+I26+J26</f>
        <v>1.35</v>
      </c>
    </row>
    <row r="27" spans="2:11" ht="12.75">
      <c r="B27" s="211" t="s">
        <v>176</v>
      </c>
      <c r="C27" s="220" t="s">
        <v>159</v>
      </c>
      <c r="D27" s="220" t="s">
        <v>145</v>
      </c>
      <c r="E27" s="301" t="s">
        <v>163</v>
      </c>
      <c r="F27" s="212"/>
      <c r="G27" s="212">
        <v>121.6</v>
      </c>
      <c r="H27" s="212"/>
      <c r="I27" s="212"/>
      <c r="J27" s="212"/>
      <c r="K27" s="118">
        <f>F27+G27+H27+I27+J27</f>
        <v>121.6</v>
      </c>
    </row>
    <row r="28" spans="2:11" ht="12.75">
      <c r="B28" s="211" t="s">
        <v>176</v>
      </c>
      <c r="C28" s="220" t="s">
        <v>159</v>
      </c>
      <c r="D28" s="220" t="s">
        <v>162</v>
      </c>
      <c r="E28" s="301" t="s">
        <v>191</v>
      </c>
      <c r="F28" s="212"/>
      <c r="G28" s="212"/>
      <c r="H28" s="212"/>
      <c r="I28" s="212">
        <v>3.9</v>
      </c>
      <c r="J28" s="212"/>
      <c r="K28" s="118">
        <f>F28+G28+H28+I28+J28</f>
        <v>3.9</v>
      </c>
    </row>
    <row r="29" spans="2:11" ht="12.75">
      <c r="B29" s="211" t="s">
        <v>176</v>
      </c>
      <c r="C29" s="220" t="s">
        <v>160</v>
      </c>
      <c r="D29" s="220" t="s">
        <v>161</v>
      </c>
      <c r="E29" s="301" t="s">
        <v>163</v>
      </c>
      <c r="F29" s="212"/>
      <c r="G29" s="212"/>
      <c r="H29" s="212"/>
      <c r="I29" s="212">
        <v>61.45</v>
      </c>
      <c r="J29" s="212"/>
      <c r="K29" s="118">
        <f t="shared" si="0"/>
        <v>61.45</v>
      </c>
    </row>
    <row r="30" spans="2:11" ht="25.5">
      <c r="B30" s="211" t="s">
        <v>176</v>
      </c>
      <c r="C30" s="220" t="s">
        <v>192</v>
      </c>
      <c r="D30" s="220" t="s">
        <v>144</v>
      </c>
      <c r="E30" s="301" t="s">
        <v>177</v>
      </c>
      <c r="F30" s="212"/>
      <c r="G30" s="212"/>
      <c r="H30" s="212">
        <v>4</v>
      </c>
      <c r="I30" s="212"/>
      <c r="J30" s="212"/>
      <c r="K30" s="118">
        <f t="shared" si="0"/>
        <v>4</v>
      </c>
    </row>
    <row r="31" spans="2:11" ht="12.75">
      <c r="B31" s="211">
        <v>40932</v>
      </c>
      <c r="C31" s="220" t="s">
        <v>379</v>
      </c>
      <c r="D31" s="220" t="s">
        <v>145</v>
      </c>
      <c r="E31" s="301" t="s">
        <v>148</v>
      </c>
      <c r="F31" s="212"/>
      <c r="G31" s="212">
        <v>4.2</v>
      </c>
      <c r="H31" s="212"/>
      <c r="I31" s="212"/>
      <c r="J31" s="212"/>
      <c r="K31" s="118">
        <v>4.2</v>
      </c>
    </row>
    <row r="32" spans="2:11" ht="25.5">
      <c r="B32" s="211">
        <v>41305</v>
      </c>
      <c r="C32" s="220" t="s">
        <v>165</v>
      </c>
      <c r="D32" s="220" t="s">
        <v>144</v>
      </c>
      <c r="E32" s="301" t="s">
        <v>164</v>
      </c>
      <c r="F32" s="212"/>
      <c r="G32" s="212">
        <v>68.1</v>
      </c>
      <c r="H32" s="212"/>
      <c r="I32" s="212"/>
      <c r="J32" s="212"/>
      <c r="K32" s="118">
        <f>F32+G32+H32+I32+J32</f>
        <v>68.1</v>
      </c>
    </row>
    <row r="33" spans="2:11" ht="25.5">
      <c r="B33" s="211">
        <v>41305</v>
      </c>
      <c r="C33" s="220" t="s">
        <v>169</v>
      </c>
      <c r="D33" s="220" t="s">
        <v>161</v>
      </c>
      <c r="E33" s="301" t="s">
        <v>164</v>
      </c>
      <c r="F33" s="212"/>
      <c r="G33" s="212"/>
      <c r="H33" s="212"/>
      <c r="I33" s="212">
        <v>81.28</v>
      </c>
      <c r="J33" s="212"/>
      <c r="K33" s="118">
        <f>F33+G33+H33+I33+J33</f>
        <v>81.28</v>
      </c>
    </row>
    <row r="34" spans="2:11" ht="12.75">
      <c r="B34" s="211">
        <v>41305</v>
      </c>
      <c r="C34" s="220" t="s">
        <v>168</v>
      </c>
      <c r="D34" s="220" t="s">
        <v>162</v>
      </c>
      <c r="E34" s="301" t="s">
        <v>193</v>
      </c>
      <c r="F34" s="212"/>
      <c r="G34" s="212"/>
      <c r="H34" s="212"/>
      <c r="I34" s="212">
        <v>15.95</v>
      </c>
      <c r="J34" s="212"/>
      <c r="K34" s="118">
        <f>F34+G34+H34+I34+J34</f>
        <v>15.95</v>
      </c>
    </row>
    <row r="35" spans="2:11" ht="25.5">
      <c r="B35" s="211" t="s">
        <v>167</v>
      </c>
      <c r="C35" s="220" t="s">
        <v>166</v>
      </c>
      <c r="D35" s="220" t="s">
        <v>144</v>
      </c>
      <c r="E35" s="301" t="s">
        <v>164</v>
      </c>
      <c r="F35" s="212"/>
      <c r="G35" s="212">
        <v>49</v>
      </c>
      <c r="H35" s="212"/>
      <c r="I35" s="212"/>
      <c r="J35" s="212"/>
      <c r="K35" s="118">
        <f t="shared" si="0"/>
        <v>49</v>
      </c>
    </row>
    <row r="36" spans="2:11" ht="25.5">
      <c r="B36" s="211">
        <v>41313</v>
      </c>
      <c r="C36" s="220" t="s">
        <v>170</v>
      </c>
      <c r="D36" s="220" t="s">
        <v>144</v>
      </c>
      <c r="E36" s="301" t="s">
        <v>164</v>
      </c>
      <c r="F36" s="212"/>
      <c r="G36" s="212">
        <v>50.45</v>
      </c>
      <c r="H36" s="212"/>
      <c r="I36" s="212"/>
      <c r="J36" s="212"/>
      <c r="K36" s="118">
        <f t="shared" si="0"/>
        <v>50.45</v>
      </c>
    </row>
    <row r="37" spans="2:11" ht="25.5">
      <c r="B37" s="211">
        <v>41313</v>
      </c>
      <c r="C37" s="220" t="s">
        <v>171</v>
      </c>
      <c r="D37" s="220" t="s">
        <v>144</v>
      </c>
      <c r="E37" s="301" t="s">
        <v>164</v>
      </c>
      <c r="F37" s="212"/>
      <c r="G37" s="212">
        <v>74.5</v>
      </c>
      <c r="H37" s="212"/>
      <c r="I37" s="212"/>
      <c r="J37" s="212"/>
      <c r="K37" s="118">
        <f t="shared" si="0"/>
        <v>74.5</v>
      </c>
    </row>
    <row r="38" spans="2:11" ht="25.5">
      <c r="B38" s="211">
        <v>41316</v>
      </c>
      <c r="C38" s="220" t="s">
        <v>174</v>
      </c>
      <c r="D38" s="220" t="s">
        <v>144</v>
      </c>
      <c r="E38" s="301" t="s">
        <v>164</v>
      </c>
      <c r="F38" s="212"/>
      <c r="G38" s="212">
        <v>2.1</v>
      </c>
      <c r="H38" s="212"/>
      <c r="I38" s="212"/>
      <c r="J38" s="212"/>
      <c r="K38" s="118">
        <f>F38+G38+H38+I38+J38</f>
        <v>2.1</v>
      </c>
    </row>
    <row r="39" spans="2:11" ht="25.5">
      <c r="B39" s="211">
        <v>41316</v>
      </c>
      <c r="C39" s="220" t="s">
        <v>172</v>
      </c>
      <c r="D39" s="220" t="s">
        <v>144</v>
      </c>
      <c r="E39" s="301" t="s">
        <v>164</v>
      </c>
      <c r="F39" s="212"/>
      <c r="G39" s="212">
        <v>35</v>
      </c>
      <c r="H39" s="212"/>
      <c r="I39" s="212"/>
      <c r="J39" s="212"/>
      <c r="K39" s="118">
        <f t="shared" si="0"/>
        <v>35</v>
      </c>
    </row>
    <row r="40" spans="2:11" ht="25.5">
      <c r="B40" s="211">
        <v>41316</v>
      </c>
      <c r="C40" s="220" t="s">
        <v>173</v>
      </c>
      <c r="D40" s="220" t="s">
        <v>144</v>
      </c>
      <c r="E40" s="301" t="s">
        <v>164</v>
      </c>
      <c r="F40" s="212"/>
      <c r="G40" s="212">
        <v>40.5</v>
      </c>
      <c r="H40" s="212"/>
      <c r="I40" s="212"/>
      <c r="J40" s="212"/>
      <c r="K40" s="118">
        <f t="shared" si="0"/>
        <v>40.5</v>
      </c>
    </row>
    <row r="41" spans="2:11" ht="25.5">
      <c r="B41" s="211">
        <v>41316</v>
      </c>
      <c r="C41" s="220" t="s">
        <v>175</v>
      </c>
      <c r="D41" s="220" t="s">
        <v>144</v>
      </c>
      <c r="E41" s="301" t="s">
        <v>164</v>
      </c>
      <c r="F41" s="212"/>
      <c r="G41" s="212">
        <v>2.1</v>
      </c>
      <c r="H41" s="212"/>
      <c r="I41" s="212"/>
      <c r="J41" s="212"/>
      <c r="K41" s="118">
        <f t="shared" si="0"/>
        <v>2.1</v>
      </c>
    </row>
    <row r="42" spans="2:11" ht="12.75">
      <c r="B42" s="211">
        <v>41319</v>
      </c>
      <c r="C42" s="220" t="s">
        <v>380</v>
      </c>
      <c r="D42" s="220" t="s">
        <v>144</v>
      </c>
      <c r="E42" s="301" t="s">
        <v>148</v>
      </c>
      <c r="F42" s="212"/>
      <c r="G42" s="212">
        <v>2.1</v>
      </c>
      <c r="H42" s="212"/>
      <c r="I42" s="212"/>
      <c r="J42" s="212"/>
      <c r="K42" s="118">
        <f t="shared" si="0"/>
        <v>2.1</v>
      </c>
    </row>
    <row r="43" spans="2:11" ht="25.5">
      <c r="B43" s="211">
        <v>41326</v>
      </c>
      <c r="C43" s="220" t="s">
        <v>370</v>
      </c>
      <c r="D43" s="220" t="s">
        <v>145</v>
      </c>
      <c r="E43" s="301" t="s">
        <v>179</v>
      </c>
      <c r="F43" s="212"/>
      <c r="G43" s="212">
        <v>2.8</v>
      </c>
      <c r="H43" s="212"/>
      <c r="I43" s="212"/>
      <c r="J43" s="212"/>
      <c r="K43" s="118">
        <f t="shared" si="0"/>
        <v>2.8</v>
      </c>
    </row>
    <row r="44" spans="2:11" ht="12.75">
      <c r="B44" s="211">
        <v>41338</v>
      </c>
      <c r="C44" s="220" t="s">
        <v>371</v>
      </c>
      <c r="D44" s="220" t="s">
        <v>145</v>
      </c>
      <c r="E44" s="301" t="s">
        <v>180</v>
      </c>
      <c r="F44" s="212"/>
      <c r="G44" s="212">
        <v>4.2</v>
      </c>
      <c r="H44" s="212"/>
      <c r="I44" s="212"/>
      <c r="J44" s="212"/>
      <c r="K44" s="118">
        <f t="shared" si="0"/>
        <v>4.2</v>
      </c>
    </row>
    <row r="45" spans="2:11" ht="25.5">
      <c r="B45" s="211">
        <v>41338</v>
      </c>
      <c r="C45" s="220" t="s">
        <v>370</v>
      </c>
      <c r="D45" s="220" t="s">
        <v>145</v>
      </c>
      <c r="E45" s="301" t="s">
        <v>181</v>
      </c>
      <c r="F45" s="212"/>
      <c r="G45" s="212">
        <v>4.2</v>
      </c>
      <c r="H45" s="212"/>
      <c r="I45" s="212"/>
      <c r="J45" s="212"/>
      <c r="K45" s="118">
        <f t="shared" si="0"/>
        <v>4.2</v>
      </c>
    </row>
    <row r="46" spans="2:11" ht="12.75">
      <c r="B46" s="211">
        <v>41340</v>
      </c>
      <c r="C46" s="220" t="s">
        <v>375</v>
      </c>
      <c r="D46" s="220" t="s">
        <v>144</v>
      </c>
      <c r="E46" s="301" t="s">
        <v>182</v>
      </c>
      <c r="F46" s="212"/>
      <c r="G46" s="212">
        <v>1.4</v>
      </c>
      <c r="H46" s="212"/>
      <c r="I46" s="212"/>
      <c r="J46" s="212"/>
      <c r="K46" s="118">
        <f>F46+G46+H46+I46+J46</f>
        <v>1.4</v>
      </c>
    </row>
    <row r="47" spans="2:11" ht="12.75">
      <c r="B47" s="211">
        <v>41340</v>
      </c>
      <c r="C47" s="220" t="s">
        <v>159</v>
      </c>
      <c r="D47" s="220" t="s">
        <v>144</v>
      </c>
      <c r="E47" s="301" t="s">
        <v>182</v>
      </c>
      <c r="F47" s="212"/>
      <c r="G47" s="212">
        <v>73.5</v>
      </c>
      <c r="H47" s="212"/>
      <c r="I47" s="212"/>
      <c r="J47" s="212"/>
      <c r="K47" s="118">
        <f t="shared" si="0"/>
        <v>73.5</v>
      </c>
    </row>
    <row r="48" spans="2:11" ht="25.5">
      <c r="B48" s="211">
        <v>41340</v>
      </c>
      <c r="C48" s="220" t="s">
        <v>183</v>
      </c>
      <c r="D48" s="220" t="s">
        <v>144</v>
      </c>
      <c r="E48" s="301" t="s">
        <v>194</v>
      </c>
      <c r="F48" s="212"/>
      <c r="G48" s="212"/>
      <c r="H48" s="212">
        <v>4</v>
      </c>
      <c r="I48" s="212"/>
      <c r="J48" s="212"/>
      <c r="K48" s="118">
        <f t="shared" si="0"/>
        <v>4</v>
      </c>
    </row>
    <row r="49" spans="2:11" ht="12.75">
      <c r="B49" s="211">
        <v>41340</v>
      </c>
      <c r="C49" s="220" t="s">
        <v>160</v>
      </c>
      <c r="D49" s="220" t="s">
        <v>161</v>
      </c>
      <c r="E49" s="301" t="s">
        <v>182</v>
      </c>
      <c r="F49" s="212"/>
      <c r="G49" s="212"/>
      <c r="H49" s="212"/>
      <c r="I49" s="212">
        <v>79</v>
      </c>
      <c r="J49" s="212"/>
      <c r="K49" s="118">
        <f t="shared" si="0"/>
        <v>79</v>
      </c>
    </row>
    <row r="50" spans="2:11" ht="12.75">
      <c r="B50" s="211">
        <v>41340</v>
      </c>
      <c r="C50" s="220" t="s">
        <v>168</v>
      </c>
      <c r="D50" s="220" t="s">
        <v>162</v>
      </c>
      <c r="E50" s="301" t="s">
        <v>184</v>
      </c>
      <c r="F50" s="212"/>
      <c r="G50" s="212"/>
      <c r="H50" s="212"/>
      <c r="I50" s="212">
        <v>29.95</v>
      </c>
      <c r="J50" s="212"/>
      <c r="K50" s="118">
        <f t="shared" si="0"/>
        <v>29.95</v>
      </c>
    </row>
    <row r="51" spans="2:11" ht="25.5">
      <c r="B51" s="211">
        <v>41341</v>
      </c>
      <c r="C51" s="220" t="s">
        <v>185</v>
      </c>
      <c r="D51" s="220" t="s">
        <v>144</v>
      </c>
      <c r="E51" s="301" t="s">
        <v>182</v>
      </c>
      <c r="F51" s="212"/>
      <c r="G51" s="212">
        <v>76.95</v>
      </c>
      <c r="H51" s="212"/>
      <c r="I51" s="212"/>
      <c r="J51" s="212"/>
      <c r="K51" s="118">
        <f t="shared" si="0"/>
        <v>76.95</v>
      </c>
    </row>
    <row r="52" spans="2:11" ht="12.75">
      <c r="B52" s="142"/>
      <c r="C52" s="143"/>
      <c r="D52" s="143"/>
      <c r="E52" s="223"/>
      <c r="F52" s="130">
        <f aca="true" t="shared" si="1" ref="F52:K52">SUM(F7:F51)</f>
        <v>0</v>
      </c>
      <c r="G52" s="130">
        <f t="shared" si="1"/>
        <v>675.4000000000001</v>
      </c>
      <c r="H52" s="130">
        <f t="shared" si="1"/>
        <v>26.900000000000002</v>
      </c>
      <c r="I52" s="130">
        <f t="shared" si="1"/>
        <v>271.53</v>
      </c>
      <c r="J52" s="130">
        <f t="shared" si="1"/>
        <v>0</v>
      </c>
      <c r="K52" s="141">
        <f t="shared" si="1"/>
        <v>973.8300000000002</v>
      </c>
    </row>
    <row r="53" spans="2:11" ht="13.5" thickBot="1">
      <c r="B53" s="19"/>
      <c r="C53" s="98"/>
      <c r="D53" s="98"/>
      <c r="E53" s="21"/>
      <c r="F53" s="22"/>
      <c r="G53" s="20"/>
      <c r="H53" s="20"/>
      <c r="I53" s="23"/>
      <c r="J53" s="20"/>
      <c r="K53" s="24"/>
    </row>
    <row r="55" ht="12.75">
      <c r="B55" s="1" t="s">
        <v>87</v>
      </c>
    </row>
    <row r="57" ht="12.75">
      <c r="G57" s="1" t="s">
        <v>103</v>
      </c>
    </row>
    <row r="58" spans="3:4" ht="12.75">
      <c r="C58" s="1"/>
      <c r="D58" s="1"/>
    </row>
    <row r="59" spans="1:4" ht="12.75">
      <c r="A59" s="214"/>
      <c r="C59" s="1"/>
      <c r="D59" s="1"/>
    </row>
    <row r="60" spans="3:4" ht="12.75">
      <c r="C60" s="1"/>
      <c r="D60" s="1"/>
    </row>
    <row r="61" spans="3:4" ht="12.75">
      <c r="C61" s="1"/>
      <c r="D61" s="1"/>
    </row>
    <row r="62" spans="3:4" ht="12.75">
      <c r="C62" s="1"/>
      <c r="D62" s="1"/>
    </row>
    <row r="63" spans="3:4" ht="12.75">
      <c r="C63" s="1"/>
      <c r="D63" s="1"/>
    </row>
    <row r="64" spans="3:4" ht="12.75">
      <c r="C64" s="1"/>
      <c r="D64" s="1"/>
    </row>
    <row r="65" spans="3:4" ht="12.75">
      <c r="C65" s="1"/>
      <c r="D65" s="1"/>
    </row>
    <row r="66" spans="3:4" ht="12.75">
      <c r="C66" s="1"/>
      <c r="D66" s="1"/>
    </row>
    <row r="67" spans="3:4" ht="12.75">
      <c r="C67" s="1"/>
      <c r="D67" s="1"/>
    </row>
    <row r="68" spans="3:4" ht="12.75">
      <c r="C68" s="1"/>
      <c r="D68" s="1"/>
    </row>
    <row r="69" spans="3:4" ht="12.75">
      <c r="C69" s="1"/>
      <c r="D69" s="1"/>
    </row>
    <row r="70" spans="3:4" ht="12.75">
      <c r="C70" s="1"/>
      <c r="D70" s="1"/>
    </row>
    <row r="71" spans="3:4" ht="12.75">
      <c r="C71" s="1"/>
      <c r="D71" s="1"/>
    </row>
    <row r="72" spans="3:4" ht="12.75">
      <c r="C72" s="1"/>
      <c r="D72" s="1"/>
    </row>
    <row r="73" spans="3:4" ht="12.75">
      <c r="C73" s="1"/>
      <c r="D73" s="1"/>
    </row>
    <row r="74" spans="3:4" ht="12.75">
      <c r="C74" s="1"/>
      <c r="D74" s="1"/>
    </row>
  </sheetData>
  <sheetProtection/>
  <mergeCells count="1">
    <mergeCell ref="F5:I5"/>
  </mergeCells>
  <conditionalFormatting sqref="K30:K31 K28 K34:K36">
    <cfRule type="expression" priority="26" dxfId="0">
      <formula>MOD(ROW(),2)=1</formula>
    </cfRule>
  </conditionalFormatting>
  <conditionalFormatting sqref="K7">
    <cfRule type="expression" priority="23" dxfId="0">
      <formula>MOD(ROW(),2)=1</formula>
    </cfRule>
  </conditionalFormatting>
  <conditionalFormatting sqref="K8">
    <cfRule type="expression" priority="21" dxfId="0">
      <formula>MOD(ROW(),2)=1</formula>
    </cfRule>
  </conditionalFormatting>
  <conditionalFormatting sqref="K9 K11 K13 K15 K17 K19 K21 K23 K27 K32:K33 K37 K40:K41 K43 K45 K48:K49 K51">
    <cfRule type="expression" priority="5" dxfId="0">
      <formula>MOD(ROW(),2)=1</formula>
    </cfRule>
  </conditionalFormatting>
  <conditionalFormatting sqref="K10 K12 K14 K16 K18 K20 K22 K29 K38:K39 K42 K44 K46:K47 K50 K24:K26">
    <cfRule type="expression" priority="4" dxfId="0">
      <formula>MOD(ROW(),2)=1</formula>
    </cfRule>
  </conditionalFormatting>
  <conditionalFormatting sqref="B7:J51">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C18" sqref="C18"/>
    </sheetView>
  </sheetViews>
  <sheetFormatPr defaultColWidth="9.140625" defaultRowHeight="12.75"/>
  <cols>
    <col min="1" max="1" width="1.421875" style="270" customWidth="1"/>
    <col min="2" max="2" width="10.57421875" style="270" bestFit="1" customWidth="1"/>
    <col min="3" max="3" width="17.57421875" style="270" customWidth="1"/>
    <col min="4" max="4" width="17.140625" style="270" customWidth="1"/>
    <col min="5" max="5" width="43.28125" style="270" customWidth="1"/>
    <col min="6" max="9" width="11.8515625" style="270" customWidth="1"/>
    <col min="10" max="10" width="14.7109375" style="270" customWidth="1"/>
    <col min="11" max="11" width="9.00390625" style="270" customWidth="1"/>
    <col min="12" max="16384" width="9.140625" style="270" customWidth="1"/>
  </cols>
  <sheetData>
    <row r="1" spans="2:13" ht="12.75">
      <c r="B1" s="333" t="s">
        <v>42</v>
      </c>
      <c r="C1" s="334"/>
      <c r="D1" s="334"/>
      <c r="E1" s="334"/>
      <c r="L1" s="271"/>
      <c r="M1" s="271"/>
    </row>
    <row r="2" spans="2:13" ht="12.75">
      <c r="B2" s="272" t="s">
        <v>43</v>
      </c>
      <c r="E2" s="273" t="s">
        <v>123</v>
      </c>
      <c r="F2" s="274" t="s">
        <v>58</v>
      </c>
      <c r="G2" s="275"/>
      <c r="L2" s="271"/>
      <c r="M2" s="271"/>
    </row>
    <row r="3" spans="2:13" ht="12.75">
      <c r="B3" s="333" t="s">
        <v>44</v>
      </c>
      <c r="C3" s="334"/>
      <c r="D3" s="309"/>
      <c r="E3" s="272" t="str">
        <f>'Price R'!E3</f>
        <v>2012-13</v>
      </c>
      <c r="F3" s="272" t="str">
        <f>'Price R'!F3</f>
        <v>Quarter 4</v>
      </c>
      <c r="G3" s="272" t="str">
        <f>'Price R'!G3</f>
        <v>1 January 2013 - 31 March 2013</v>
      </c>
      <c r="L3" s="271"/>
      <c r="M3" s="271"/>
    </row>
    <row r="4" spans="12:13" ht="13.5" thickBot="1">
      <c r="L4" s="271"/>
      <c r="M4" s="271"/>
    </row>
    <row r="5" spans="2:13" ht="12.75">
      <c r="B5" s="276" t="s">
        <v>45</v>
      </c>
      <c r="C5" s="315" t="s">
        <v>140</v>
      </c>
      <c r="D5" s="314" t="s">
        <v>142</v>
      </c>
      <c r="E5" s="310" t="s">
        <v>47</v>
      </c>
      <c r="F5" s="335" t="s">
        <v>51</v>
      </c>
      <c r="G5" s="336"/>
      <c r="H5" s="336"/>
      <c r="I5" s="337"/>
      <c r="J5" s="277" t="s">
        <v>50</v>
      </c>
      <c r="K5" s="278" t="s">
        <v>54</v>
      </c>
      <c r="L5" s="271"/>
      <c r="M5" s="271"/>
    </row>
    <row r="6" spans="2:13" s="311" customFormat="1" ht="38.25">
      <c r="B6" s="279"/>
      <c r="C6" s="313"/>
      <c r="D6" s="312" t="s">
        <v>143</v>
      </c>
      <c r="E6" s="280"/>
      <c r="F6" s="281" t="s">
        <v>48</v>
      </c>
      <c r="G6" s="282" t="s">
        <v>49</v>
      </c>
      <c r="H6" s="282" t="s">
        <v>94</v>
      </c>
      <c r="I6" s="283" t="s">
        <v>1</v>
      </c>
      <c r="J6" s="284" t="s">
        <v>52</v>
      </c>
      <c r="K6" s="285" t="s">
        <v>55</v>
      </c>
      <c r="L6" s="286"/>
      <c r="M6" s="286"/>
    </row>
    <row r="7" spans="2:13" ht="12.75">
      <c r="B7" s="211">
        <v>41247</v>
      </c>
      <c r="C7" s="220" t="s">
        <v>381</v>
      </c>
      <c r="D7" s="220" t="s">
        <v>145</v>
      </c>
      <c r="E7" s="308" t="s">
        <v>332</v>
      </c>
      <c r="F7" s="212"/>
      <c r="G7" s="212">
        <v>4</v>
      </c>
      <c r="H7" s="212"/>
      <c r="I7" s="212"/>
      <c r="J7" s="212"/>
      <c r="K7" s="287">
        <f aca="true" t="shared" si="0" ref="K7:K27">SUM(F7:J7)</f>
        <v>4</v>
      </c>
      <c r="L7" s="271"/>
      <c r="M7" s="271"/>
    </row>
    <row r="8" spans="1:13" s="288" customFormat="1" ht="12.75">
      <c r="A8" s="270"/>
      <c r="B8" s="211">
        <v>41249</v>
      </c>
      <c r="C8" s="220" t="s">
        <v>382</v>
      </c>
      <c r="D8" s="220" t="s">
        <v>144</v>
      </c>
      <c r="E8" s="308" t="s">
        <v>333</v>
      </c>
      <c r="F8" s="212"/>
      <c r="G8" s="212">
        <v>2</v>
      </c>
      <c r="H8" s="212"/>
      <c r="I8" s="212"/>
      <c r="J8" s="212"/>
      <c r="K8" s="287">
        <f t="shared" si="0"/>
        <v>2</v>
      </c>
      <c r="L8" s="289"/>
      <c r="M8" s="290"/>
    </row>
    <row r="9" spans="2:13" ht="12.75">
      <c r="B9" s="211">
        <v>41250</v>
      </c>
      <c r="C9" s="220" t="s">
        <v>385</v>
      </c>
      <c r="D9" s="220" t="s">
        <v>186</v>
      </c>
      <c r="E9" s="308" t="s">
        <v>332</v>
      </c>
      <c r="F9" s="212"/>
      <c r="G9" s="212">
        <v>2</v>
      </c>
      <c r="H9" s="212"/>
      <c r="I9" s="212"/>
      <c r="J9" s="212"/>
      <c r="K9" s="287">
        <f t="shared" si="0"/>
        <v>2</v>
      </c>
      <c r="L9" s="271"/>
      <c r="M9" s="271"/>
    </row>
    <row r="10" spans="1:13" s="288" customFormat="1" ht="12.75">
      <c r="A10" s="270"/>
      <c r="B10" s="211">
        <v>41261</v>
      </c>
      <c r="C10" s="220" t="s">
        <v>382</v>
      </c>
      <c r="D10" s="220" t="s">
        <v>145</v>
      </c>
      <c r="E10" s="308" t="s">
        <v>331</v>
      </c>
      <c r="F10" s="212"/>
      <c r="G10" s="212">
        <v>4</v>
      </c>
      <c r="H10" s="212"/>
      <c r="I10" s="212"/>
      <c r="J10" s="212"/>
      <c r="K10" s="287">
        <f t="shared" si="0"/>
        <v>4</v>
      </c>
      <c r="L10" s="289"/>
      <c r="M10" s="290"/>
    </row>
    <row r="11" spans="2:13" ht="12.75">
      <c r="B11" s="211">
        <v>41263</v>
      </c>
      <c r="C11" s="220" t="s">
        <v>381</v>
      </c>
      <c r="D11" s="220" t="s">
        <v>144</v>
      </c>
      <c r="E11" s="308" t="s">
        <v>332</v>
      </c>
      <c r="F11" s="212"/>
      <c r="G11" s="212">
        <v>2</v>
      </c>
      <c r="H11" s="212"/>
      <c r="I11" s="212"/>
      <c r="J11" s="212"/>
      <c r="K11" s="287">
        <f t="shared" si="0"/>
        <v>2</v>
      </c>
      <c r="L11" s="271"/>
      <c r="M11" s="271"/>
    </row>
    <row r="12" spans="1:13" s="288" customFormat="1" ht="12.75">
      <c r="A12" s="270"/>
      <c r="B12" s="211">
        <v>41290</v>
      </c>
      <c r="C12" s="220" t="s">
        <v>382</v>
      </c>
      <c r="D12" s="220" t="s">
        <v>145</v>
      </c>
      <c r="E12" s="308" t="s">
        <v>332</v>
      </c>
      <c r="F12" s="212"/>
      <c r="G12" s="212">
        <v>4.2</v>
      </c>
      <c r="H12" s="212"/>
      <c r="I12" s="212"/>
      <c r="J12" s="212"/>
      <c r="K12" s="287">
        <f t="shared" si="0"/>
        <v>4.2</v>
      </c>
      <c r="L12" s="289"/>
      <c r="M12" s="290"/>
    </row>
    <row r="13" spans="1:13" s="288" customFormat="1" ht="12.75">
      <c r="A13" s="270"/>
      <c r="B13" s="211">
        <v>41291</v>
      </c>
      <c r="C13" s="220" t="s">
        <v>382</v>
      </c>
      <c r="D13" s="220" t="s">
        <v>144</v>
      </c>
      <c r="E13" s="308" t="s">
        <v>334</v>
      </c>
      <c r="F13" s="212"/>
      <c r="G13" s="212">
        <v>2.2</v>
      </c>
      <c r="H13" s="212"/>
      <c r="I13" s="212"/>
      <c r="J13" s="212"/>
      <c r="K13" s="287">
        <f t="shared" si="0"/>
        <v>2.2</v>
      </c>
      <c r="L13" s="289"/>
      <c r="M13" s="290"/>
    </row>
    <row r="14" spans="2:13" ht="25.5">
      <c r="B14" s="211">
        <v>41291</v>
      </c>
      <c r="C14" s="220" t="s">
        <v>187</v>
      </c>
      <c r="D14" s="220" t="s">
        <v>144</v>
      </c>
      <c r="E14" s="308" t="s">
        <v>332</v>
      </c>
      <c r="F14" s="212"/>
      <c r="G14" s="212">
        <v>2.8</v>
      </c>
      <c r="H14" s="212"/>
      <c r="I14" s="212"/>
      <c r="J14" s="212"/>
      <c r="K14" s="287">
        <f t="shared" si="0"/>
        <v>2.8</v>
      </c>
      <c r="L14" s="271"/>
      <c r="M14" s="271"/>
    </row>
    <row r="15" spans="1:13" s="288" customFormat="1" ht="25.5">
      <c r="A15" s="270"/>
      <c r="B15" s="211">
        <v>41295</v>
      </c>
      <c r="C15" s="220" t="s">
        <v>188</v>
      </c>
      <c r="D15" s="220" t="s">
        <v>145</v>
      </c>
      <c r="E15" s="308" t="s">
        <v>332</v>
      </c>
      <c r="F15" s="212"/>
      <c r="G15" s="212">
        <v>17.21</v>
      </c>
      <c r="H15" s="212"/>
      <c r="I15" s="212"/>
      <c r="J15" s="212"/>
      <c r="K15" s="287">
        <f t="shared" si="0"/>
        <v>17.21</v>
      </c>
      <c r="L15" s="289"/>
      <c r="M15" s="290"/>
    </row>
    <row r="16" spans="2:13" ht="25.5">
      <c r="B16" s="211">
        <v>41297</v>
      </c>
      <c r="C16" s="220" t="s">
        <v>188</v>
      </c>
      <c r="D16" s="220" t="s">
        <v>145</v>
      </c>
      <c r="E16" s="308" t="s">
        <v>332</v>
      </c>
      <c r="F16" s="212"/>
      <c r="G16" s="212">
        <v>16.4</v>
      </c>
      <c r="H16" s="212"/>
      <c r="I16" s="212"/>
      <c r="J16" s="212"/>
      <c r="K16" s="287">
        <f t="shared" si="0"/>
        <v>16.4</v>
      </c>
      <c r="L16" s="271"/>
      <c r="M16" s="271"/>
    </row>
    <row r="17" spans="1:13" s="288" customFormat="1" ht="25.5">
      <c r="A17" s="270"/>
      <c r="B17" s="211">
        <v>41299</v>
      </c>
      <c r="C17" s="220" t="s">
        <v>386</v>
      </c>
      <c r="D17" s="220" t="s">
        <v>145</v>
      </c>
      <c r="E17" s="308" t="s">
        <v>335</v>
      </c>
      <c r="F17" s="212"/>
      <c r="G17" s="212">
        <v>4.4</v>
      </c>
      <c r="H17" s="212"/>
      <c r="I17" s="212"/>
      <c r="J17" s="212"/>
      <c r="K17" s="287">
        <f t="shared" si="0"/>
        <v>4.4</v>
      </c>
      <c r="L17" s="289"/>
      <c r="M17" s="290"/>
    </row>
    <row r="18" spans="2:13" ht="12.75">
      <c r="B18" s="211">
        <v>41299</v>
      </c>
      <c r="C18" s="220" t="s">
        <v>381</v>
      </c>
      <c r="D18" s="220" t="s">
        <v>145</v>
      </c>
      <c r="E18" s="308" t="s">
        <v>332</v>
      </c>
      <c r="F18" s="212"/>
      <c r="G18" s="212">
        <v>4.4</v>
      </c>
      <c r="H18" s="212"/>
      <c r="I18" s="212"/>
      <c r="J18" s="212"/>
      <c r="K18" s="287">
        <f t="shared" si="0"/>
        <v>4.4</v>
      </c>
      <c r="L18" s="271"/>
      <c r="M18" s="271"/>
    </row>
    <row r="19" spans="1:13" s="288" customFormat="1" ht="12.75">
      <c r="A19" s="270"/>
      <c r="B19" s="211">
        <v>41304</v>
      </c>
      <c r="C19" s="220" t="s">
        <v>381</v>
      </c>
      <c r="D19" s="220" t="s">
        <v>145</v>
      </c>
      <c r="E19" s="308" t="s">
        <v>332</v>
      </c>
      <c r="F19" s="212"/>
      <c r="G19" s="212">
        <v>4.4</v>
      </c>
      <c r="H19" s="212"/>
      <c r="I19" s="212"/>
      <c r="J19" s="212"/>
      <c r="K19" s="287">
        <f t="shared" si="0"/>
        <v>4.4</v>
      </c>
      <c r="L19" s="289"/>
      <c r="M19" s="290"/>
    </row>
    <row r="20" spans="2:13" ht="12.75">
      <c r="B20" s="211">
        <v>41305</v>
      </c>
      <c r="C20" s="220" t="s">
        <v>382</v>
      </c>
      <c r="D20" s="220" t="s">
        <v>145</v>
      </c>
      <c r="E20" s="308" t="s">
        <v>331</v>
      </c>
      <c r="F20" s="212"/>
      <c r="G20" s="212">
        <v>4.4</v>
      </c>
      <c r="H20" s="212"/>
      <c r="I20" s="212"/>
      <c r="J20" s="212"/>
      <c r="K20" s="287">
        <f t="shared" si="0"/>
        <v>4.4</v>
      </c>
      <c r="L20" s="271"/>
      <c r="M20" s="271"/>
    </row>
    <row r="21" spans="1:13" s="288" customFormat="1" ht="12.75">
      <c r="A21" s="270"/>
      <c r="B21" s="211">
        <v>41311</v>
      </c>
      <c r="C21" s="220" t="s">
        <v>281</v>
      </c>
      <c r="D21" s="220" t="s">
        <v>144</v>
      </c>
      <c r="E21" s="308" t="s">
        <v>189</v>
      </c>
      <c r="F21" s="212"/>
      <c r="G21" s="212">
        <v>83.04</v>
      </c>
      <c r="H21" s="212"/>
      <c r="I21" s="212"/>
      <c r="J21" s="212"/>
      <c r="K21" s="287">
        <f t="shared" si="0"/>
        <v>83.04</v>
      </c>
      <c r="L21" s="289"/>
      <c r="M21" s="290"/>
    </row>
    <row r="22" spans="1:13" s="288" customFormat="1" ht="25.5">
      <c r="A22" s="270"/>
      <c r="B22" s="211">
        <v>41312</v>
      </c>
      <c r="C22" s="220" t="s">
        <v>280</v>
      </c>
      <c r="D22" s="220" t="s">
        <v>145</v>
      </c>
      <c r="E22" s="308" t="s">
        <v>332</v>
      </c>
      <c r="F22" s="212"/>
      <c r="G22" s="212">
        <v>12.33</v>
      </c>
      <c r="H22" s="212"/>
      <c r="I22" s="212"/>
      <c r="J22" s="212"/>
      <c r="K22" s="287">
        <f t="shared" si="0"/>
        <v>12.33</v>
      </c>
      <c r="L22" s="289"/>
      <c r="M22" s="290"/>
    </row>
    <row r="23" spans="1:13" s="288" customFormat="1" ht="12.75">
      <c r="A23" s="270"/>
      <c r="B23" s="211">
        <v>41317</v>
      </c>
      <c r="C23" s="220" t="s">
        <v>383</v>
      </c>
      <c r="D23" s="220" t="s">
        <v>145</v>
      </c>
      <c r="E23" s="308" t="s">
        <v>332</v>
      </c>
      <c r="F23" s="212"/>
      <c r="G23" s="212">
        <v>4.4</v>
      </c>
      <c r="H23" s="212"/>
      <c r="I23" s="212"/>
      <c r="J23" s="212"/>
      <c r="K23" s="287">
        <f t="shared" si="0"/>
        <v>4.4</v>
      </c>
      <c r="L23" s="289"/>
      <c r="M23" s="290"/>
    </row>
    <row r="24" spans="1:13" s="288" customFormat="1" ht="12.75">
      <c r="A24" s="270"/>
      <c r="B24" s="211">
        <v>41319</v>
      </c>
      <c r="C24" s="220" t="s">
        <v>381</v>
      </c>
      <c r="D24" s="220" t="s">
        <v>145</v>
      </c>
      <c r="E24" s="308" t="s">
        <v>332</v>
      </c>
      <c r="F24" s="212"/>
      <c r="G24" s="212">
        <v>4.4</v>
      </c>
      <c r="H24" s="212"/>
      <c r="I24" s="212"/>
      <c r="J24" s="212"/>
      <c r="K24" s="287">
        <f t="shared" si="0"/>
        <v>4.4</v>
      </c>
      <c r="L24" s="289"/>
      <c r="M24" s="290"/>
    </row>
    <row r="25" spans="1:13" s="288" customFormat="1" ht="12.75">
      <c r="A25" s="270"/>
      <c r="B25" s="211">
        <v>41320</v>
      </c>
      <c r="C25" s="220" t="s">
        <v>384</v>
      </c>
      <c r="D25" s="220" t="s">
        <v>145</v>
      </c>
      <c r="E25" s="308" t="s">
        <v>332</v>
      </c>
      <c r="F25" s="212"/>
      <c r="G25" s="212">
        <v>5.6</v>
      </c>
      <c r="H25" s="212"/>
      <c r="I25" s="212"/>
      <c r="J25" s="212"/>
      <c r="K25" s="287">
        <f t="shared" si="0"/>
        <v>5.6</v>
      </c>
      <c r="L25" s="289"/>
      <c r="M25" s="290"/>
    </row>
    <row r="26" spans="1:13" s="288" customFormat="1" ht="25.5">
      <c r="A26" s="270"/>
      <c r="B26" s="211">
        <v>41323</v>
      </c>
      <c r="C26" s="220" t="s">
        <v>279</v>
      </c>
      <c r="D26" s="220" t="s">
        <v>145</v>
      </c>
      <c r="E26" s="308" t="s">
        <v>332</v>
      </c>
      <c r="F26" s="212"/>
      <c r="G26" s="212">
        <v>66.17</v>
      </c>
      <c r="H26" s="212"/>
      <c r="I26" s="212"/>
      <c r="J26" s="212"/>
      <c r="K26" s="287">
        <f t="shared" si="0"/>
        <v>66.17</v>
      </c>
      <c r="L26" s="289"/>
      <c r="M26" s="290"/>
    </row>
    <row r="27" spans="1:13" s="288" customFormat="1" ht="25.5">
      <c r="A27" s="270"/>
      <c r="B27" s="211">
        <v>41324</v>
      </c>
      <c r="C27" s="220" t="s">
        <v>278</v>
      </c>
      <c r="D27" s="220" t="s">
        <v>144</v>
      </c>
      <c r="E27" s="308" t="s">
        <v>332</v>
      </c>
      <c r="F27" s="212"/>
      <c r="G27" s="212">
        <v>14.85</v>
      </c>
      <c r="H27" s="212"/>
      <c r="I27" s="212"/>
      <c r="J27" s="212"/>
      <c r="K27" s="287">
        <f t="shared" si="0"/>
        <v>14.85</v>
      </c>
      <c r="L27" s="289"/>
      <c r="M27" s="290"/>
    </row>
    <row r="28" spans="2:11" ht="12.75">
      <c r="B28" s="291"/>
      <c r="C28" s="292"/>
      <c r="D28" s="292"/>
      <c r="E28" s="316"/>
      <c r="F28" s="293">
        <f aca="true" t="shared" si="1" ref="F28:K28">SUM(F7:F27)</f>
        <v>0</v>
      </c>
      <c r="G28" s="293">
        <f t="shared" si="1"/>
        <v>265.20000000000005</v>
      </c>
      <c r="H28" s="293">
        <f t="shared" si="1"/>
        <v>0</v>
      </c>
      <c r="I28" s="293">
        <f t="shared" si="1"/>
        <v>0</v>
      </c>
      <c r="J28" s="293">
        <f t="shared" si="1"/>
        <v>0</v>
      </c>
      <c r="K28" s="294">
        <f t="shared" si="1"/>
        <v>265.20000000000005</v>
      </c>
    </row>
    <row r="29" spans="2:11" ht="13.5" thickBot="1">
      <c r="B29" s="295"/>
      <c r="C29" s="296"/>
      <c r="D29" s="296"/>
      <c r="E29" s="296"/>
      <c r="F29" s="297"/>
      <c r="G29" s="296"/>
      <c r="H29" s="296"/>
      <c r="I29" s="298"/>
      <c r="J29" s="296"/>
      <c r="K29" s="299"/>
    </row>
    <row r="31" spans="2:11" ht="12.75">
      <c r="B31" s="338" t="s">
        <v>87</v>
      </c>
      <c r="C31" s="339"/>
      <c r="D31" s="339"/>
      <c r="E31" s="339"/>
      <c r="F31" s="339"/>
      <c r="G31" s="339"/>
      <c r="H31" s="339"/>
      <c r="I31" s="339"/>
      <c r="J31" s="339"/>
      <c r="K31" s="339"/>
    </row>
  </sheetData>
  <sheetProtection/>
  <mergeCells count="4">
    <mergeCell ref="B1:E1"/>
    <mergeCell ref="B3:C3"/>
    <mergeCell ref="F5:I5"/>
    <mergeCell ref="B31:K31"/>
  </mergeCells>
  <conditionalFormatting sqref="A21:A27 K26:K27">
    <cfRule type="expression" priority="21" dxfId="0">
      <formula>MOD(ROW(),2)=1</formula>
    </cfRule>
  </conditionalFormatting>
  <conditionalFormatting sqref="A8">
    <cfRule type="expression" priority="20" dxfId="0">
      <formula>MOD(ROW(),2)=1</formula>
    </cfRule>
  </conditionalFormatting>
  <conditionalFormatting sqref="A10 A15 A17 A19 A12:A13">
    <cfRule type="expression" priority="18" dxfId="0">
      <formula>MOD(ROW(),2)=1</formula>
    </cfRule>
  </conditionalFormatting>
  <conditionalFormatting sqref="K7:K25">
    <cfRule type="expression" priority="14" dxfId="0">
      <formula>MOD(ROW(),2)=1</formula>
    </cfRule>
  </conditionalFormatting>
  <conditionalFormatting sqref="E28">
    <cfRule type="expression" priority="9" dxfId="0">
      <formula>MOD(ROW(),2)=1</formula>
    </cfRule>
  </conditionalFormatting>
  <conditionalFormatting sqref="B7:J27">
    <cfRule type="expression" priority="1" dxfId="0">
      <formula>MOD(ROW(),2)=1</formula>
    </cfRule>
  </conditionalFormatting>
  <dataValidations count="2">
    <dataValidation type="list" allowBlank="1" showInputMessage="1" showErrorMessage="1" sqref="E2">
      <formula1>"Bill Emery, Michael Beswick, Alan Price,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F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L16"/>
  <sheetViews>
    <sheetView zoomScalePageLayoutView="0" workbookViewId="0" topLeftCell="A1">
      <selection activeCell="E10" sqref="E10"/>
    </sheetView>
  </sheetViews>
  <sheetFormatPr defaultColWidth="9.140625" defaultRowHeight="12.75"/>
  <cols>
    <col min="1" max="1" width="1.421875" style="1" customWidth="1"/>
    <col min="2" max="2" width="10.57421875" style="1" customWidth="1"/>
    <col min="3" max="4" width="15.00390625" style="1" customWidth="1"/>
    <col min="5" max="5" width="50.140625" style="4" customWidth="1"/>
    <col min="6" max="6" width="11.8515625" style="1" customWidth="1"/>
    <col min="7" max="7" width="11.8515625" style="92" customWidth="1"/>
    <col min="8" max="9" width="11.8515625" style="1" customWidth="1"/>
    <col min="10" max="10" width="14.7109375" style="1" customWidth="1"/>
    <col min="11" max="11" width="9.00390625" style="1" customWidth="1"/>
    <col min="12" max="12" width="7.140625" style="214" hidden="1" customWidth="1"/>
    <col min="13" max="13" width="15.140625" style="214" customWidth="1"/>
    <col min="14" max="14" width="12.28125" style="214" customWidth="1"/>
    <col min="15" max="15" width="26.28125" style="214" customWidth="1"/>
    <col min="16" max="16" width="0" style="214" hidden="1" customWidth="1"/>
    <col min="17" max="16384" width="9.140625" style="214" customWidth="1"/>
  </cols>
  <sheetData>
    <row r="1" ht="12.75">
      <c r="B1" s="2" t="s">
        <v>42</v>
      </c>
    </row>
    <row r="2" spans="2:7" ht="12.75">
      <c r="B2" s="3" t="s">
        <v>43</v>
      </c>
      <c r="E2" s="120" t="s">
        <v>60</v>
      </c>
      <c r="F2" s="39" t="s">
        <v>120</v>
      </c>
      <c r="G2" s="93"/>
    </row>
    <row r="3" spans="2:7" ht="12.75">
      <c r="B3" s="2" t="s">
        <v>44</v>
      </c>
      <c r="E3" s="121" t="str">
        <f>'Price R'!E3</f>
        <v>2012-13</v>
      </c>
      <c r="F3" s="3" t="str">
        <f>'Price R'!F3</f>
        <v>Quarter 4</v>
      </c>
      <c r="G3" s="117" t="str">
        <f>'Price R'!G3</f>
        <v>1 January 2013 - 31 March 2013</v>
      </c>
    </row>
    <row r="4" ht="13.5" thickBot="1"/>
    <row r="5" spans="2:12" ht="12.75">
      <c r="B5" s="26" t="s">
        <v>45</v>
      </c>
      <c r="C5" s="96" t="s">
        <v>140</v>
      </c>
      <c r="D5" s="25" t="s">
        <v>142</v>
      </c>
      <c r="E5" s="122" t="s">
        <v>47</v>
      </c>
      <c r="F5" s="330" t="s">
        <v>51</v>
      </c>
      <c r="G5" s="331"/>
      <c r="H5" s="331"/>
      <c r="I5" s="332"/>
      <c r="J5" s="11" t="s">
        <v>50</v>
      </c>
      <c r="K5" s="30" t="s">
        <v>54</v>
      </c>
      <c r="L5" s="216" t="s">
        <v>45</v>
      </c>
    </row>
    <row r="6" spans="1:12" s="215" customFormat="1" ht="38.25">
      <c r="A6" s="4"/>
      <c r="B6" s="5"/>
      <c r="C6" s="97"/>
      <c r="D6" s="300" t="s">
        <v>143</v>
      </c>
      <c r="E6" s="6"/>
      <c r="F6" s="7" t="s">
        <v>48</v>
      </c>
      <c r="G6" s="9" t="s">
        <v>49</v>
      </c>
      <c r="H6" s="9" t="s">
        <v>94</v>
      </c>
      <c r="I6" s="207" t="s">
        <v>1</v>
      </c>
      <c r="J6" s="12" t="s">
        <v>52</v>
      </c>
      <c r="K6" s="31" t="s">
        <v>55</v>
      </c>
      <c r="L6" s="217"/>
    </row>
    <row r="7" spans="2:12" ht="38.25">
      <c r="B7" s="211">
        <v>41313</v>
      </c>
      <c r="C7" s="220" t="s">
        <v>125</v>
      </c>
      <c r="D7" s="220" t="s">
        <v>144</v>
      </c>
      <c r="E7" s="301" t="s">
        <v>295</v>
      </c>
      <c r="F7" s="212"/>
      <c r="G7" s="212">
        <v>8.68</v>
      </c>
      <c r="H7" s="212"/>
      <c r="I7" s="212"/>
      <c r="J7" s="212"/>
      <c r="K7" s="213">
        <f>SUM(F7:J7)</f>
        <v>8.68</v>
      </c>
      <c r="L7" s="211"/>
    </row>
    <row r="8" spans="2:12" ht="38.25">
      <c r="B8" s="211">
        <v>41313</v>
      </c>
      <c r="C8" s="220" t="s">
        <v>126</v>
      </c>
      <c r="D8" s="220" t="s">
        <v>144</v>
      </c>
      <c r="E8" s="301" t="s">
        <v>296</v>
      </c>
      <c r="F8" s="212"/>
      <c r="G8" s="212">
        <v>15.08</v>
      </c>
      <c r="H8" s="212"/>
      <c r="I8" s="212"/>
      <c r="J8" s="212"/>
      <c r="K8" s="213">
        <f>SUM(F8:J8)</f>
        <v>15.08</v>
      </c>
      <c r="L8" s="211"/>
    </row>
    <row r="9" spans="2:12" ht="38.25">
      <c r="B9" s="211">
        <v>41313</v>
      </c>
      <c r="C9" s="220" t="s">
        <v>127</v>
      </c>
      <c r="D9" s="220" t="s">
        <v>144</v>
      </c>
      <c r="E9" s="308" t="s">
        <v>296</v>
      </c>
      <c r="F9" s="212"/>
      <c r="G9" s="212">
        <v>25.07</v>
      </c>
      <c r="H9" s="212"/>
      <c r="I9" s="212"/>
      <c r="J9" s="212"/>
      <c r="K9" s="213">
        <f>SUM(F9:J9)</f>
        <v>25.07</v>
      </c>
      <c r="L9" s="211"/>
    </row>
    <row r="10" spans="2:12" ht="38.25">
      <c r="B10" s="211">
        <v>41326</v>
      </c>
      <c r="C10" s="220" t="s">
        <v>125</v>
      </c>
      <c r="D10" s="220" t="s">
        <v>145</v>
      </c>
      <c r="E10" s="301" t="s">
        <v>297</v>
      </c>
      <c r="F10" s="212"/>
      <c r="G10" s="212">
        <v>11.78</v>
      </c>
      <c r="H10" s="212"/>
      <c r="I10" s="212"/>
      <c r="J10" s="212"/>
      <c r="K10" s="213">
        <f>SUM(F10:J10)</f>
        <v>11.78</v>
      </c>
      <c r="L10" s="211"/>
    </row>
    <row r="11" spans="2:12" ht="38.25">
      <c r="B11" s="211">
        <v>41334</v>
      </c>
      <c r="C11" s="220" t="s">
        <v>128</v>
      </c>
      <c r="D11" s="220" t="s">
        <v>145</v>
      </c>
      <c r="E11" s="301" t="s">
        <v>298</v>
      </c>
      <c r="F11" s="212"/>
      <c r="G11" s="212">
        <v>86.08</v>
      </c>
      <c r="H11" s="212"/>
      <c r="I11" s="212"/>
      <c r="J11" s="212"/>
      <c r="K11" s="213">
        <f>SUM(F11:J11)</f>
        <v>86.08</v>
      </c>
      <c r="L11" s="211"/>
    </row>
    <row r="12" spans="2:12" ht="12.75">
      <c r="B12" s="218"/>
      <c r="C12" s="232"/>
      <c r="D12" s="232"/>
      <c r="E12" s="230"/>
      <c r="F12" s="130">
        <f aca="true" t="shared" si="0" ref="F12:K12">SUM(F7:F11)</f>
        <v>0</v>
      </c>
      <c r="G12" s="133">
        <f t="shared" si="0"/>
        <v>146.69</v>
      </c>
      <c r="H12" s="133">
        <f t="shared" si="0"/>
        <v>0</v>
      </c>
      <c r="I12" s="134">
        <f t="shared" si="0"/>
        <v>0</v>
      </c>
      <c r="J12" s="133">
        <f t="shared" si="0"/>
        <v>0</v>
      </c>
      <c r="K12" s="141">
        <f t="shared" si="0"/>
        <v>146.69</v>
      </c>
      <c r="L12" s="211"/>
    </row>
    <row r="13" spans="1:12" ht="13.5" thickBot="1">
      <c r="A13" s="214"/>
      <c r="B13" s="219"/>
      <c r="C13" s="231"/>
      <c r="D13" s="231"/>
      <c r="E13" s="233"/>
      <c r="F13" s="22"/>
      <c r="G13" s="94"/>
      <c r="H13" s="20"/>
      <c r="I13" s="23"/>
      <c r="J13" s="20"/>
      <c r="K13" s="24"/>
      <c r="L13" s="211"/>
    </row>
    <row r="14" ht="12.75">
      <c r="L14" s="211"/>
    </row>
    <row r="15" spans="1:12" s="215" customFormat="1" ht="12.75">
      <c r="A15" s="4"/>
      <c r="B15" s="1" t="s">
        <v>87</v>
      </c>
      <c r="C15" s="1"/>
      <c r="D15" s="1"/>
      <c r="E15" s="4"/>
      <c r="F15" s="1"/>
      <c r="G15" s="92"/>
      <c r="H15" s="1"/>
      <c r="I15" s="1"/>
      <c r="J15" s="1"/>
      <c r="K15" s="1"/>
      <c r="L15" s="211"/>
    </row>
    <row r="16" spans="1:12" ht="12.75">
      <c r="A16" s="71"/>
      <c r="L16" s="211"/>
    </row>
  </sheetData>
  <sheetProtection/>
  <mergeCells count="1">
    <mergeCell ref="F5:I5"/>
  </mergeCells>
  <conditionalFormatting sqref="A7:K11 A12:A16">
    <cfRule type="expression" priority="12"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F2">
      <formula1>"Board 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61</v>
      </c>
      <c r="E2" s="39" t="s">
        <v>58</v>
      </c>
      <c r="F2" s="40"/>
    </row>
    <row r="3" spans="2:6" ht="12.75">
      <c r="B3" s="2" t="s">
        <v>44</v>
      </c>
      <c r="D3" s="3" t="str">
        <f>'Price R'!E3</f>
        <v>2012-13</v>
      </c>
      <c r="E3" s="3" t="str">
        <f>'Price R'!F3</f>
        <v>Quarter 4</v>
      </c>
      <c r="F3" s="3" t="str">
        <f>'Price R'!G3</f>
        <v>1 January 2013 - 31 March 2013</v>
      </c>
    </row>
    <row r="4" ht="13.5" thickBot="1"/>
    <row r="5" spans="2:10" ht="12.75">
      <c r="B5" s="26" t="s">
        <v>45</v>
      </c>
      <c r="C5" s="25" t="s">
        <v>46</v>
      </c>
      <c r="D5" s="10" t="s">
        <v>47</v>
      </c>
      <c r="E5" s="330" t="s">
        <v>51</v>
      </c>
      <c r="F5" s="331"/>
      <c r="G5" s="331"/>
      <c r="H5" s="332"/>
      <c r="I5" s="11" t="s">
        <v>50</v>
      </c>
      <c r="J5" s="30" t="s">
        <v>54</v>
      </c>
    </row>
    <row r="6" spans="2:10" s="4" customFormat="1" ht="27" customHeight="1">
      <c r="B6" s="5"/>
      <c r="C6" s="12"/>
      <c r="D6" s="6"/>
      <c r="E6" s="7" t="s">
        <v>48</v>
      </c>
      <c r="F6" s="9" t="s">
        <v>49</v>
      </c>
      <c r="G6" s="9" t="s">
        <v>94</v>
      </c>
      <c r="H6" s="57" t="s">
        <v>1</v>
      </c>
      <c r="I6" s="12" t="s">
        <v>52</v>
      </c>
      <c r="J6" s="31" t="s">
        <v>55</v>
      </c>
    </row>
    <row r="7" spans="2:10" s="4" customFormat="1" ht="13.5" customHeight="1">
      <c r="B7" s="80"/>
      <c r="C7" s="146"/>
      <c r="D7" s="146"/>
      <c r="E7" s="145"/>
      <c r="F7" s="145"/>
      <c r="G7" s="145"/>
      <c r="H7" s="148"/>
      <c r="I7" s="146"/>
      <c r="J7" s="144"/>
    </row>
    <row r="8" spans="2:10" ht="13.5" customHeight="1">
      <c r="B8" s="107"/>
      <c r="C8" s="171"/>
      <c r="D8" s="171"/>
      <c r="E8" s="152"/>
      <c r="F8" s="156"/>
      <c r="G8" s="125"/>
      <c r="H8" s="173"/>
      <c r="I8" s="173"/>
      <c r="J8" s="138">
        <f aca="true" t="shared" si="0" ref="J8:J16">SUM(E8:I8)</f>
        <v>0</v>
      </c>
    </row>
    <row r="9" spans="2:10" ht="13.5" customHeight="1">
      <c r="B9" s="110"/>
      <c r="C9" s="167"/>
      <c r="D9" s="167"/>
      <c r="E9" s="153"/>
      <c r="F9" s="157"/>
      <c r="G9" s="126"/>
      <c r="H9" s="126"/>
      <c r="I9" s="157"/>
      <c r="J9" s="139">
        <f t="shared" si="0"/>
        <v>0</v>
      </c>
    </row>
    <row r="10" spans="2:10" ht="13.5" customHeight="1">
      <c r="B10" s="107"/>
      <c r="C10" s="171"/>
      <c r="D10" s="171"/>
      <c r="E10" s="152"/>
      <c r="F10" s="173"/>
      <c r="G10" s="125"/>
      <c r="H10" s="125"/>
      <c r="I10" s="173"/>
      <c r="J10" s="138">
        <f t="shared" si="0"/>
        <v>0</v>
      </c>
    </row>
    <row r="11" spans="2:10" ht="13.5" customHeight="1">
      <c r="B11" s="151"/>
      <c r="C11" s="172"/>
      <c r="D11" s="172"/>
      <c r="E11" s="155"/>
      <c r="F11" s="155"/>
      <c r="G11" s="127"/>
      <c r="H11" s="128"/>
      <c r="I11" s="128"/>
      <c r="J11" s="139">
        <f t="shared" si="0"/>
        <v>0</v>
      </c>
    </row>
    <row r="12" spans="2:10" ht="13.5" customHeight="1">
      <c r="B12" s="107"/>
      <c r="C12" s="171"/>
      <c r="D12" s="171"/>
      <c r="E12" s="156"/>
      <c r="F12" s="125"/>
      <c r="G12" s="173"/>
      <c r="H12" s="154"/>
      <c r="I12" s="173"/>
      <c r="J12" s="138">
        <f t="shared" si="0"/>
        <v>0</v>
      </c>
    </row>
    <row r="13" spans="2:10" ht="13.5" customHeight="1">
      <c r="B13" s="110"/>
      <c r="C13" s="167"/>
      <c r="D13" s="167"/>
      <c r="E13" s="157"/>
      <c r="F13" s="157"/>
      <c r="G13" s="127"/>
      <c r="H13" s="157"/>
      <c r="I13" s="157"/>
      <c r="J13" s="139">
        <f t="shared" si="0"/>
        <v>0</v>
      </c>
    </row>
    <row r="14" spans="2:10" ht="13.5" customHeight="1">
      <c r="B14" s="107"/>
      <c r="C14" s="171"/>
      <c r="D14" s="171"/>
      <c r="E14" s="156"/>
      <c r="F14" s="125"/>
      <c r="G14" s="174"/>
      <c r="H14" s="154"/>
      <c r="I14" s="173"/>
      <c r="J14" s="138">
        <f t="shared" si="0"/>
        <v>0</v>
      </c>
    </row>
    <row r="15" spans="2:10" ht="13.5" customHeight="1">
      <c r="B15" s="110"/>
      <c r="C15" s="167"/>
      <c r="D15" s="167"/>
      <c r="E15" s="157"/>
      <c r="F15" s="126"/>
      <c r="G15" s="175"/>
      <c r="H15" s="128"/>
      <c r="I15" s="157"/>
      <c r="J15" s="139">
        <f t="shared" si="0"/>
        <v>0</v>
      </c>
    </row>
    <row r="16" spans="2:10" ht="13.5" customHeight="1">
      <c r="B16" s="107"/>
      <c r="C16" s="150"/>
      <c r="D16" s="183"/>
      <c r="E16" s="163"/>
      <c r="F16" s="164"/>
      <c r="G16" s="165"/>
      <c r="H16" s="163"/>
      <c r="I16" s="184"/>
      <c r="J16" s="138">
        <f t="shared" si="0"/>
        <v>0</v>
      </c>
    </row>
    <row r="17" spans="2:10" ht="12.75" customHeight="1">
      <c r="B17" s="149"/>
      <c r="C17" s="158"/>
      <c r="D17" s="158"/>
      <c r="E17" s="159"/>
      <c r="F17" s="176"/>
      <c r="G17" s="160"/>
      <c r="H17" s="161"/>
      <c r="I17" s="161"/>
      <c r="J17" s="91"/>
    </row>
    <row r="18" spans="2:10" ht="12.75">
      <c r="B18" s="111"/>
      <c r="C18" s="123"/>
      <c r="D18" s="112"/>
      <c r="E18" s="130">
        <f aca="true" t="shared" si="1" ref="E18:J18">SUM(E8:E16)</f>
        <v>0</v>
      </c>
      <c r="F18" s="130">
        <f t="shared" si="1"/>
        <v>0</v>
      </c>
      <c r="G18" s="130">
        <f t="shared" si="1"/>
        <v>0</v>
      </c>
      <c r="H18" s="130">
        <f t="shared" si="1"/>
        <v>0</v>
      </c>
      <c r="I18" s="130">
        <f t="shared" si="1"/>
        <v>0</v>
      </c>
      <c r="J18" s="131">
        <f t="shared" si="1"/>
        <v>0</v>
      </c>
    </row>
    <row r="19" spans="2:10" ht="13.5" thickBot="1">
      <c r="B19" s="19"/>
      <c r="C19" s="20"/>
      <c r="D19" s="21"/>
      <c r="E19" s="113"/>
      <c r="F19" s="114"/>
      <c r="G19" s="114"/>
      <c r="H19" s="115"/>
      <c r="I19" s="114"/>
      <c r="J19" s="116"/>
    </row>
    <row r="21" ht="12.75">
      <c r="B21" s="1" t="s">
        <v>87</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C7" sqref="C7"/>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99</v>
      </c>
      <c r="F2" s="39" t="s">
        <v>120</v>
      </c>
      <c r="G2" s="40"/>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11" s="4" customFormat="1" ht="38.25">
      <c r="B6" s="5"/>
      <c r="C6" s="97"/>
      <c r="D6" s="300" t="s">
        <v>143</v>
      </c>
      <c r="E6" s="6"/>
      <c r="F6" s="7" t="s">
        <v>48</v>
      </c>
      <c r="G6" s="9" t="s">
        <v>49</v>
      </c>
      <c r="H6" s="9" t="s">
        <v>94</v>
      </c>
      <c r="I6" s="207" t="s">
        <v>1</v>
      </c>
      <c r="J6" s="12" t="s">
        <v>52</v>
      </c>
      <c r="K6" s="31" t="s">
        <v>55</v>
      </c>
    </row>
    <row r="7" spans="1:12" s="214" customFormat="1" ht="25.5">
      <c r="A7" s="1"/>
      <c r="B7" s="211">
        <v>41247</v>
      </c>
      <c r="C7" s="220" t="s">
        <v>387</v>
      </c>
      <c r="D7" s="220" t="s">
        <v>144</v>
      </c>
      <c r="E7" s="301" t="s">
        <v>300</v>
      </c>
      <c r="F7" s="212"/>
      <c r="G7" s="212"/>
      <c r="H7" s="212">
        <v>16</v>
      </c>
      <c r="I7" s="212"/>
      <c r="J7" s="212"/>
      <c r="K7" s="118">
        <f>SUM(F7:J7)</f>
        <v>16</v>
      </c>
      <c r="L7" s="268"/>
    </row>
    <row r="8" spans="1:12" s="214" customFormat="1" ht="25.5">
      <c r="A8" s="1"/>
      <c r="B8" s="211">
        <v>41316</v>
      </c>
      <c r="C8" s="220" t="s">
        <v>129</v>
      </c>
      <c r="D8" s="220" t="s">
        <v>144</v>
      </c>
      <c r="E8" s="301" t="s">
        <v>299</v>
      </c>
      <c r="F8" s="212"/>
      <c r="G8" s="212">
        <v>38.1</v>
      </c>
      <c r="H8" s="212"/>
      <c r="I8" s="212"/>
      <c r="J8" s="212"/>
      <c r="K8" s="118">
        <f>SUM(F8:J8)</f>
        <v>38.1</v>
      </c>
      <c r="L8" s="268"/>
    </row>
    <row r="9" spans="1:12" s="214" customFormat="1" ht="25.5">
      <c r="A9" s="1"/>
      <c r="B9" s="211">
        <v>41316</v>
      </c>
      <c r="C9" s="220" t="s">
        <v>130</v>
      </c>
      <c r="D9" s="220" t="s">
        <v>144</v>
      </c>
      <c r="E9" s="308" t="s">
        <v>299</v>
      </c>
      <c r="F9" s="212"/>
      <c r="G9" s="212">
        <v>21.09</v>
      </c>
      <c r="H9" s="212"/>
      <c r="I9" s="212"/>
      <c r="J9" s="212"/>
      <c r="K9" s="118">
        <f>SUM(F9:J9)</f>
        <v>21.09</v>
      </c>
      <c r="L9" s="268"/>
    </row>
    <row r="10" spans="2:11" s="4" customFormat="1" ht="12.75">
      <c r="B10" s="218"/>
      <c r="C10" s="232"/>
      <c r="D10" s="232"/>
      <c r="E10" s="230"/>
      <c r="F10" s="129">
        <f aca="true" t="shared" si="0" ref="F10:K10">SUM(F7:F9)</f>
        <v>0</v>
      </c>
      <c r="G10" s="129">
        <f t="shared" si="0"/>
        <v>59.19</v>
      </c>
      <c r="H10" s="129">
        <f t="shared" si="0"/>
        <v>16</v>
      </c>
      <c r="I10" s="129">
        <f t="shared" si="0"/>
        <v>0</v>
      </c>
      <c r="J10" s="129">
        <f t="shared" si="0"/>
        <v>0</v>
      </c>
      <c r="K10" s="205">
        <f t="shared" si="0"/>
        <v>75.19</v>
      </c>
    </row>
    <row r="11" spans="2:11" s="4" customFormat="1" ht="13.5" thickBot="1">
      <c r="B11" s="219"/>
      <c r="C11" s="231"/>
      <c r="D11" s="231"/>
      <c r="E11" s="229"/>
      <c r="F11" s="168"/>
      <c r="G11" s="169"/>
      <c r="H11" s="169"/>
      <c r="I11" s="170"/>
      <c r="J11" s="169"/>
      <c r="K11" s="178"/>
    </row>
    <row r="12" spans="2:11" s="261" customFormat="1" ht="12.75">
      <c r="B12" s="262"/>
      <c r="C12" s="262"/>
      <c r="D12" s="262"/>
      <c r="E12" s="262"/>
      <c r="F12" s="263"/>
      <c r="G12" s="263"/>
      <c r="H12" s="263"/>
      <c r="I12" s="263"/>
      <c r="J12" s="263"/>
      <c r="K12" s="263"/>
    </row>
    <row r="13" spans="2:11" s="4" customFormat="1" ht="12.75">
      <c r="B13" s="1" t="s">
        <v>87</v>
      </c>
      <c r="C13" s="1"/>
      <c r="D13" s="1"/>
      <c r="E13" s="1"/>
      <c r="F13" s="1"/>
      <c r="G13" s="1"/>
      <c r="H13" s="1"/>
      <c r="I13" s="1"/>
      <c r="J13" s="1"/>
      <c r="K13" s="1"/>
    </row>
  </sheetData>
  <sheetProtection/>
  <mergeCells count="1">
    <mergeCell ref="F5:I5"/>
  </mergeCells>
  <conditionalFormatting sqref="K7:K9 A7:A11">
    <cfRule type="expression" priority="27" dxfId="0">
      <formula>MOD(ROW(),2)=1</formula>
    </cfRule>
  </conditionalFormatting>
  <conditionalFormatting sqref="B7:J9">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"Bill Emery, Michael Beswick, Michael Lee, Juliet Lazarus, Ian Prosser, Lynda Rollason, Cathryn Ross, Anna Walker, Peter Bucks, Chris Elliott, Jane May, Richard Goldson, Jim O'Sullivan, Jeremy Chittleburgh, Tracey Barlow, Mike Lloyd,Steve Walker"</formula1>
    </dataValidation>
  </dataValidations>
  <printOptions/>
  <pageMargins left="0.75" right="0.75" top="0.58" bottom="0.58" header="0.5" footer="0.5"/>
  <pageSetup fitToHeight="2" fitToWidth="1" horizontalDpi="600" verticalDpi="600" orientation="landscape"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E25" sqref="E25"/>
    </sheetView>
  </sheetViews>
  <sheetFormatPr defaultColWidth="9.140625" defaultRowHeight="12.75"/>
  <cols>
    <col min="1" max="1" width="1.421875" style="1" customWidth="1"/>
    <col min="2" max="2" width="10.57421875" style="1" customWidth="1"/>
    <col min="3" max="4" width="13.421875" style="1" customWidth="1"/>
    <col min="5" max="5" width="47.57421875" style="1" customWidth="1"/>
    <col min="6" max="10" width="10.8515625" style="1" customWidth="1"/>
    <col min="11" max="11" width="10.421875" style="1" customWidth="1"/>
    <col min="12" max="16384" width="9.140625" style="1" customWidth="1"/>
  </cols>
  <sheetData>
    <row r="1" ht="12.75">
      <c r="B1" s="2" t="s">
        <v>42</v>
      </c>
    </row>
    <row r="2" spans="2:7" ht="12.75">
      <c r="B2" s="3" t="s">
        <v>43</v>
      </c>
      <c r="E2" s="38" t="s">
        <v>64</v>
      </c>
      <c r="F2" s="340" t="s">
        <v>389</v>
      </c>
      <c r="G2" s="341"/>
    </row>
    <row r="3" spans="2:7" ht="12.75">
      <c r="B3" s="2" t="s">
        <v>44</v>
      </c>
      <c r="E3" s="3" t="str">
        <f>'Price R'!E3</f>
        <v>2012-13</v>
      </c>
      <c r="F3" s="3" t="str">
        <f>'Price R'!F3</f>
        <v>Quarter 4</v>
      </c>
      <c r="G3" s="3" t="str">
        <f>'Price R'!G3</f>
        <v>1 January 2013 - 31 March 2013</v>
      </c>
    </row>
    <row r="4" ht="13.5" thickBot="1"/>
    <row r="5" spans="2:11" ht="12.75">
      <c r="B5" s="26" t="s">
        <v>45</v>
      </c>
      <c r="C5" s="96" t="s">
        <v>140</v>
      </c>
      <c r="D5" s="25" t="s">
        <v>142</v>
      </c>
      <c r="E5" s="10" t="s">
        <v>47</v>
      </c>
      <c r="F5" s="330" t="s">
        <v>51</v>
      </c>
      <c r="G5" s="331"/>
      <c r="H5" s="331"/>
      <c r="I5" s="332"/>
      <c r="J5" s="11" t="s">
        <v>50</v>
      </c>
      <c r="K5" s="30" t="s">
        <v>54</v>
      </c>
    </row>
    <row r="6" spans="2:11" s="4" customFormat="1" ht="38.25" customHeight="1">
      <c r="B6" s="5"/>
      <c r="C6" s="97"/>
      <c r="D6" s="300" t="s">
        <v>143</v>
      </c>
      <c r="E6" s="6"/>
      <c r="F6" s="7" t="s">
        <v>48</v>
      </c>
      <c r="G6" s="9" t="s">
        <v>49</v>
      </c>
      <c r="H6" s="9" t="s">
        <v>94</v>
      </c>
      <c r="I6" s="207" t="s">
        <v>1</v>
      </c>
      <c r="J6" s="12" t="s">
        <v>52</v>
      </c>
      <c r="K6" s="31" t="s">
        <v>55</v>
      </c>
    </row>
    <row r="7" spans="1:13" s="214" customFormat="1" ht="38.25">
      <c r="A7" s="1"/>
      <c r="B7" s="211">
        <v>41193</v>
      </c>
      <c r="C7" s="220" t="s">
        <v>132</v>
      </c>
      <c r="D7" s="220" t="s">
        <v>144</v>
      </c>
      <c r="E7" s="301" t="s">
        <v>359</v>
      </c>
      <c r="F7" s="212"/>
      <c r="G7" s="212">
        <v>46.3</v>
      </c>
      <c r="H7" s="212"/>
      <c r="I7" s="212"/>
      <c r="J7" s="212"/>
      <c r="K7" s="118">
        <f>SUM(F7:J7)</f>
        <v>46.3</v>
      </c>
      <c r="M7" s="268"/>
    </row>
    <row r="8" spans="1:13" s="214" customFormat="1" ht="38.25">
      <c r="A8" s="1"/>
      <c r="B8" s="211">
        <v>41194</v>
      </c>
      <c r="C8" s="220" t="s">
        <v>133</v>
      </c>
      <c r="D8" s="220" t="s">
        <v>144</v>
      </c>
      <c r="E8" s="301" t="s">
        <v>358</v>
      </c>
      <c r="F8" s="212"/>
      <c r="G8" s="212">
        <v>47.9</v>
      </c>
      <c r="H8" s="212"/>
      <c r="I8" s="212"/>
      <c r="J8" s="212"/>
      <c r="K8" s="118">
        <f>SUM(F8:J8)</f>
        <v>47.9</v>
      </c>
      <c r="M8" s="268"/>
    </row>
    <row r="9" spans="1:13" s="214" customFormat="1" ht="38.25">
      <c r="A9" s="1"/>
      <c r="B9" s="211">
        <v>41199</v>
      </c>
      <c r="C9" s="220" t="s">
        <v>134</v>
      </c>
      <c r="D9" s="220" t="s">
        <v>161</v>
      </c>
      <c r="E9" s="301" t="s">
        <v>195</v>
      </c>
      <c r="F9" s="212"/>
      <c r="G9" s="212"/>
      <c r="H9" s="212"/>
      <c r="I9" s="212">
        <v>92.35</v>
      </c>
      <c r="J9" s="212"/>
      <c r="K9" s="118">
        <f>SUM(F9:J9)</f>
        <v>92.35</v>
      </c>
      <c r="M9" s="268"/>
    </row>
    <row r="10" spans="1:13" s="214" customFormat="1" ht="12.75">
      <c r="A10" s="1"/>
      <c r="B10" s="211">
        <v>41326</v>
      </c>
      <c r="C10" s="220" t="s">
        <v>162</v>
      </c>
      <c r="D10" s="220" t="s">
        <v>162</v>
      </c>
      <c r="E10" s="301" t="s">
        <v>131</v>
      </c>
      <c r="F10" s="212"/>
      <c r="G10" s="212"/>
      <c r="H10" s="212"/>
      <c r="I10" s="212"/>
      <c r="J10" s="212">
        <v>67.26</v>
      </c>
      <c r="K10" s="118">
        <f>SUM(F10:J10)</f>
        <v>67.26</v>
      </c>
      <c r="M10" s="268"/>
    </row>
    <row r="11" spans="2:11" s="4" customFormat="1" ht="12.75">
      <c r="B11" s="218"/>
      <c r="C11" s="232"/>
      <c r="D11" s="232"/>
      <c r="E11" s="230"/>
      <c r="F11" s="132">
        <f aca="true" t="shared" si="0" ref="F11:K11">SUM(F7:F10)</f>
        <v>0</v>
      </c>
      <c r="G11" s="132">
        <f t="shared" si="0"/>
        <v>94.19999999999999</v>
      </c>
      <c r="H11" s="132">
        <f t="shared" si="0"/>
        <v>0</v>
      </c>
      <c r="I11" s="132">
        <f t="shared" si="0"/>
        <v>92.35</v>
      </c>
      <c r="J11" s="132">
        <f t="shared" si="0"/>
        <v>67.26</v>
      </c>
      <c r="K11" s="205">
        <f t="shared" si="0"/>
        <v>253.81</v>
      </c>
    </row>
    <row r="12" spans="2:11" s="4" customFormat="1" ht="13.5" thickBot="1">
      <c r="B12" s="219"/>
      <c r="C12" s="231"/>
      <c r="D12" s="231"/>
      <c r="E12" s="229"/>
      <c r="F12" s="168"/>
      <c r="G12" s="169"/>
      <c r="H12" s="169"/>
      <c r="I12" s="170"/>
      <c r="J12" s="169"/>
      <c r="K12" s="178"/>
    </row>
    <row r="13" spans="2:11" s="4" customFormat="1" ht="12.75">
      <c r="B13" s="1"/>
      <c r="C13" s="1"/>
      <c r="D13" s="1"/>
      <c r="E13" s="1"/>
      <c r="F13" s="1"/>
      <c r="G13" s="1"/>
      <c r="H13" s="1"/>
      <c r="I13" s="1"/>
      <c r="J13" s="1"/>
      <c r="K13" s="1"/>
    </row>
    <row r="14" spans="2:11" s="4" customFormat="1" ht="22.5" customHeight="1">
      <c r="B14" s="1" t="s">
        <v>87</v>
      </c>
      <c r="C14" s="1"/>
      <c r="D14" s="1"/>
      <c r="E14" s="1"/>
      <c r="F14" s="1"/>
      <c r="G14" s="1"/>
      <c r="H14" s="1"/>
      <c r="I14" s="1"/>
      <c r="J14" s="1"/>
      <c r="K14" s="1"/>
    </row>
    <row r="15" spans="2:11" s="4" customFormat="1" ht="12.75">
      <c r="B15" s="1"/>
      <c r="C15" s="1"/>
      <c r="D15" s="1"/>
      <c r="E15" s="1"/>
      <c r="F15" s="1"/>
      <c r="G15" s="1"/>
      <c r="H15" s="1"/>
      <c r="I15" s="1"/>
      <c r="J15" s="1"/>
      <c r="K15" s="1"/>
    </row>
    <row r="16" spans="2:11" s="4" customFormat="1" ht="12.75">
      <c r="B16" s="1"/>
      <c r="C16" s="1"/>
      <c r="D16" s="1"/>
      <c r="E16" s="1"/>
      <c r="F16" s="1"/>
      <c r="G16" s="1"/>
      <c r="H16" s="1"/>
      <c r="I16" s="1"/>
      <c r="J16" s="1"/>
      <c r="K16" s="1"/>
    </row>
    <row r="17" spans="2:11" s="4" customFormat="1" ht="12.75">
      <c r="B17" s="1"/>
      <c r="C17" s="1"/>
      <c r="D17" s="1"/>
      <c r="E17" s="1"/>
      <c r="F17" s="1"/>
      <c r="G17" s="1"/>
      <c r="H17" s="1"/>
      <c r="I17" s="1"/>
      <c r="J17" s="1"/>
      <c r="K17" s="1"/>
    </row>
    <row r="18" spans="2:11" s="4" customFormat="1" ht="12.75">
      <c r="B18" s="1"/>
      <c r="C18" s="1"/>
      <c r="D18" s="1"/>
      <c r="E18" s="1"/>
      <c r="F18" s="1"/>
      <c r="G18" s="1"/>
      <c r="H18" s="1"/>
      <c r="I18" s="1"/>
      <c r="J18" s="1"/>
      <c r="K18" s="1"/>
    </row>
    <row r="26" ht="12.75">
      <c r="E26" s="1" t="s">
        <v>104</v>
      </c>
    </row>
  </sheetData>
  <sheetProtection/>
  <mergeCells count="2">
    <mergeCell ref="F5:I5"/>
    <mergeCell ref="F2:G2"/>
  </mergeCells>
  <conditionalFormatting sqref="A7 A9">
    <cfRule type="expression" priority="14" dxfId="0">
      <formula>MOD(ROW(),2)=1</formula>
    </cfRule>
  </conditionalFormatting>
  <conditionalFormatting sqref="K7 K9">
    <cfRule type="expression" priority="13" dxfId="0">
      <formula>MOD(ROW(),2)=1</formula>
    </cfRule>
  </conditionalFormatting>
  <conditionalFormatting sqref="A10">
    <cfRule type="expression" priority="9" dxfId="0">
      <formula>MOD(ROW(),2)=1</formula>
    </cfRule>
  </conditionalFormatting>
  <conditionalFormatting sqref="K10">
    <cfRule type="expression" priority="8" dxfId="0">
      <formula>MOD(ROW(),2)=1</formula>
    </cfRule>
  </conditionalFormatting>
  <conditionalFormatting sqref="A8">
    <cfRule type="expression" priority="5" dxfId="0">
      <formula>MOD(ROW(),2)=1</formula>
    </cfRule>
  </conditionalFormatting>
  <conditionalFormatting sqref="K8">
    <cfRule type="expression" priority="4" dxfId="0">
      <formula>MOD(ROW(),2)=1</formula>
    </cfRule>
  </conditionalFormatting>
  <conditionalFormatting sqref="B7:J10">
    <cfRule type="expression" priority="1" dxfId="0">
      <formula>MOD(ROW(),2)=1</formula>
    </cfRule>
  </conditionalFormatting>
  <dataValidations count="2">
    <dataValidation type="list" allowBlank="1" showInputMessage="1" showErrorMessage="1" sqref="E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F2:G2">
      <formula1>"Chairwoman, Executive director, Non Executive Director, Chief Executive, Chair"</formula1>
    </dataValidation>
  </dataValidations>
  <printOptions/>
  <pageMargins left="0.75" right="0.75" top="0.61" bottom="0.54" header="0.5" footer="0.5"/>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business expenses 2010-11</dc:title>
  <dc:subject/>
  <dc:creator>Office of Rail Regulation</dc:creator>
  <cp:keywords/>
  <dc:description/>
  <cp:lastModifiedBy>Leitch, Marlon</cp:lastModifiedBy>
  <cp:lastPrinted>2014-02-24T15:31:19Z</cp:lastPrinted>
  <dcterms:created xsi:type="dcterms:W3CDTF">2009-08-06T14:53:42Z</dcterms:created>
  <dcterms:modified xsi:type="dcterms:W3CDTF">2014-07-17T12:52:21Z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