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tabRatio="639" firstSheet="1" activeTab="1"/>
  </bookViews>
  <sheets>
    <sheet name="Sheet1" sheetId="1" state="hidden" r:id="rId1"/>
    <sheet name="Index" sheetId="2" r:id="rId2"/>
    <sheet name="B Emery" sheetId="3" r:id="rId3"/>
    <sheet name="M Beswick" sheetId="4" r:id="rId4"/>
    <sheet name="J Lazarus" sheetId="5" r:id="rId5"/>
    <sheet name="M Lee" sheetId="6" r:id="rId6"/>
    <sheet name="I Prosser" sheetId="7" r:id="rId7"/>
    <sheet name="L Rollason" sheetId="8" r:id="rId8"/>
    <sheet name="J Thomas" sheetId="9" r:id="rId9"/>
    <sheet name="A Walker" sheetId="10" r:id="rId10"/>
    <sheet name="C Bolt" sheetId="11" state="hidden" r:id="rId11"/>
    <sheet name="J O'Sullivan" sheetId="12" state="hidden" r:id="rId12"/>
    <sheet name="T Barlow" sheetId="13" r:id="rId13"/>
    <sheet name="P Bucks" sheetId="14" r:id="rId14"/>
    <sheet name="J Chittleburgh" sheetId="15" r:id="rId15"/>
    <sheet name="C Elliott" sheetId="16" r:id="rId16"/>
    <sheet name="R Goldson" sheetId="17" r:id="rId17"/>
    <sheet name="M Lloyd" sheetId="18" r:id="rId18"/>
    <sheet name="J May" sheetId="19" r:id="rId19"/>
    <sheet name="S Walker" sheetId="20" r:id="rId20"/>
    <sheet name="Hospitality received" sheetId="21" r:id="rId21"/>
    <sheet name="Codes" sheetId="22" state="hidden" r:id="rId22"/>
  </sheets>
  <definedNames/>
  <calcPr fullCalcOnLoad="1"/>
</workbook>
</file>

<file path=xl/sharedStrings.xml><?xml version="1.0" encoding="utf-8"?>
<sst xmlns="http://schemas.openxmlformats.org/spreadsheetml/2006/main" count="749" uniqueCount="301">
  <si>
    <t>Accom / Meals</t>
  </si>
  <si>
    <t>Accom
 / Meals</t>
  </si>
  <si>
    <t>When completed sent to the board member's PA for verification</t>
  </si>
  <si>
    <r>
      <t xml:space="preserve">The board business expenses submission should be prepared quarterly by </t>
    </r>
    <r>
      <rPr>
        <sz val="10"/>
        <color indexed="10"/>
        <rFont val="Arial"/>
        <family val="2"/>
      </rPr>
      <t>xx/xx</t>
    </r>
  </si>
  <si>
    <t>In Vision, open the spreadsheet named 'Board Business Expenses' for the previous quarter</t>
  </si>
  <si>
    <t>Save a version for the current quarter in the folder for the final month of the quarter</t>
  </si>
  <si>
    <t>When all entries have been inputted, the data should be sorted by Date</t>
  </si>
  <si>
    <t xml:space="preserve">Update the Period in row 4 of the Bill Emery worksheet to the months relating to the current quarter </t>
  </si>
  <si>
    <t>Select Vision - Recalculate - Workbook. This will update each employee sheet with any postings to their employee code</t>
  </si>
  <si>
    <t>Working lunches currently only allocated to collective employee number 777777</t>
  </si>
  <si>
    <t>Staff &amp; Client entertainment must now be allocated to a employee number</t>
  </si>
  <si>
    <t>Do we need destinations for taxi journeys, tube journeys etc</t>
  </si>
  <si>
    <t>Hospitality given and received (received to be provided by HR)</t>
  </si>
  <si>
    <t>Subscriptions (professional bodies, periodicals, newspapers)</t>
  </si>
  <si>
    <t>Travel &amp; Subsistence (air, rail, car hire, mileage, hotel, subsistence)</t>
  </si>
  <si>
    <t>Chart of Accounts</t>
  </si>
  <si>
    <t>C1010</t>
  </si>
  <si>
    <t>C1055</t>
  </si>
  <si>
    <t>C1056</t>
  </si>
  <si>
    <t>Overseas Travel</t>
  </si>
  <si>
    <t>Mileage Allowance</t>
  </si>
  <si>
    <t>Rail Travel</t>
  </si>
  <si>
    <t>Taxi fares</t>
  </si>
  <si>
    <t>Other fares</t>
  </si>
  <si>
    <t>Car hire</t>
  </si>
  <si>
    <t>Air Travel</t>
  </si>
  <si>
    <t>Car lease deduction</t>
  </si>
  <si>
    <t>Flat rate meals allowance</t>
  </si>
  <si>
    <t>Actual costs (hotels etc)</t>
  </si>
  <si>
    <t>Overseas subsistence</t>
  </si>
  <si>
    <t>C1100</t>
  </si>
  <si>
    <t>Incidental expenses</t>
  </si>
  <si>
    <t>Flat rate subsistence</t>
  </si>
  <si>
    <t>C1104</t>
  </si>
  <si>
    <t>C1103</t>
  </si>
  <si>
    <t>C1057</t>
  </si>
  <si>
    <t>C1053</t>
  </si>
  <si>
    <t>C1054</t>
  </si>
  <si>
    <t>C1052</t>
  </si>
  <si>
    <t>C1051</t>
  </si>
  <si>
    <t>C1101</t>
  </si>
  <si>
    <t>C1102</t>
  </si>
  <si>
    <t>OFFICE OF RAIL REGULATION</t>
  </si>
  <si>
    <t>Name</t>
  </si>
  <si>
    <t>Business Expenses</t>
  </si>
  <si>
    <t>DATES</t>
  </si>
  <si>
    <t>DESTINATION</t>
  </si>
  <si>
    <t>PURPOSE</t>
  </si>
  <si>
    <t>Air</t>
  </si>
  <si>
    <t>Rail</t>
  </si>
  <si>
    <t>OTHER</t>
  </si>
  <si>
    <t>TRAVEL</t>
  </si>
  <si>
    <t>(including hospitality given)</t>
  </si>
  <si>
    <t>2009-10</t>
  </si>
  <si>
    <t>Jeremy Chittleburgh</t>
  </si>
  <si>
    <t>TOTAL</t>
  </si>
  <si>
    <t>COST</t>
  </si>
  <si>
    <t>Bill Emery</t>
  </si>
  <si>
    <t>Chief Executive</t>
  </si>
  <si>
    <t>Michael Beswick</t>
  </si>
  <si>
    <t>Executive director</t>
  </si>
  <si>
    <t>Michael Lee</t>
  </si>
  <si>
    <t>Non Executive Director</t>
  </si>
  <si>
    <t>Juliet Lazarus</t>
  </si>
  <si>
    <t>Ian Prosser</t>
  </si>
  <si>
    <t>Lynda Rollason</t>
  </si>
  <si>
    <t>John Thomas</t>
  </si>
  <si>
    <t>Chris Bolt</t>
  </si>
  <si>
    <t>Chairman</t>
  </si>
  <si>
    <t>Anna Walker</t>
  </si>
  <si>
    <t>Peter Bucks</t>
  </si>
  <si>
    <t>Chris Elliott</t>
  </si>
  <si>
    <t>Jane May</t>
  </si>
  <si>
    <t>Richard Goldson</t>
  </si>
  <si>
    <t>Jim O'Sullivan</t>
  </si>
  <si>
    <t>This schedule has been prepared to include all travel, subsistence, hospitality and other items directly attributable to the employee</t>
  </si>
  <si>
    <t>Procedure</t>
  </si>
  <si>
    <t>Include</t>
  </si>
  <si>
    <t>Exclude</t>
  </si>
  <si>
    <t xml:space="preserve">Individual training courses and seminars </t>
  </si>
  <si>
    <t>C1400</t>
  </si>
  <si>
    <t>C1499</t>
  </si>
  <si>
    <t>Board members - Business expenses submission</t>
  </si>
  <si>
    <t>ORR issues to resolve</t>
  </si>
  <si>
    <t>Teas &amp; Coffees and Working lunches are currently recorded under the employee code 777777</t>
  </si>
  <si>
    <t>Scope of Business Expense submission</t>
  </si>
  <si>
    <t>Include more information in Description field from Redfern invoices (Origin &amp; Destination codes)</t>
  </si>
  <si>
    <t>Include more information in Description field from Expotel invoices (Date of stay &amp; Location)</t>
  </si>
  <si>
    <t>NAME</t>
  </si>
  <si>
    <t>ORGANISATION</t>
  </si>
  <si>
    <t>DETAILS OF HOSPITALITY</t>
  </si>
  <si>
    <t>DATE</t>
  </si>
  <si>
    <t>Board members</t>
  </si>
  <si>
    <t>This schedule has been prepared on a cash basis and so includes those items which have been paid by ORR during the period in question</t>
  </si>
  <si>
    <t>Hospitality received</t>
  </si>
  <si>
    <t>Non executive director</t>
  </si>
  <si>
    <t>Hospitality Received</t>
  </si>
  <si>
    <t>All Board members</t>
  </si>
  <si>
    <t>left ORR on 31 March 2009</t>
  </si>
  <si>
    <t>left ORR on 4 July 2009</t>
  </si>
  <si>
    <t>Taxi / Car / Bus</t>
  </si>
  <si>
    <t>Quarter 4</t>
  </si>
  <si>
    <t>1 January 2010 - 31 March 2010</t>
  </si>
  <si>
    <t>London - Birmingham</t>
  </si>
  <si>
    <t>Single journey by rail to Gatwick for travel to Glagow to attend stakeholder meeting with Transport Scotland &amp; Network Rail</t>
  </si>
  <si>
    <t>Return journey by air from Gatwick to Glasgow to attend stakeholder meeting with Transport Scotland &amp; Network Rail</t>
  </si>
  <si>
    <t>Birmingham - Sheffield</t>
  </si>
  <si>
    <t>Single journey by rail to Sheffield following team meeting in Birmingham</t>
  </si>
  <si>
    <t>Birmingham - London</t>
  </si>
  <si>
    <t>N/A</t>
  </si>
  <si>
    <t>London - Brussels</t>
  </si>
  <si>
    <t>Dinner with Len Porter (CEO of RSSB)</t>
  </si>
  <si>
    <t>Top up ORR Oyster Card for business travel around London</t>
  </si>
  <si>
    <t>Sheffield - Leeds</t>
  </si>
  <si>
    <t>Dinner Meeting with Iain Coucher (Network Rail) &amp; Mike Mitchell (DfT)</t>
  </si>
  <si>
    <t>Association of Chief Executives Annual Dinner</t>
  </si>
  <si>
    <t>Sheffield - Birmingham</t>
  </si>
  <si>
    <t>Single journey by rail to Birmingham to attend ORR board meeting</t>
  </si>
  <si>
    <t>1 nights accomodation at Forest Pines Hotel, Humberside to attend meeting with DB Schenker</t>
  </si>
  <si>
    <t>London - Doncaster</t>
  </si>
  <si>
    <r>
      <t>Return</t>
    </r>
    <r>
      <rPr>
        <sz val="10"/>
        <color indexed="10"/>
        <rFont val="Arial"/>
        <family val="2"/>
      </rPr>
      <t xml:space="preserve"> </t>
    </r>
    <r>
      <rPr>
        <sz val="10"/>
        <rFont val="Arial"/>
        <family val="2"/>
      </rPr>
      <t>journey by rail to Birmingham for meeting with Severn Valley Railway</t>
    </r>
  </si>
  <si>
    <t>London - Peterborough</t>
  </si>
  <si>
    <t>London - Manchester</t>
  </si>
  <si>
    <t>London - Newcastle</t>
  </si>
  <si>
    <t>Newcastle - London</t>
  </si>
  <si>
    <t>Taunton - Birmingham</t>
  </si>
  <si>
    <t>Return journey by rail to Birmingham to attend ORR Board meeting</t>
  </si>
  <si>
    <t>London - Southampton</t>
  </si>
  <si>
    <t>Kemble Street - Victoria Street</t>
  </si>
  <si>
    <t>Kemble Street - Melton Street</t>
  </si>
  <si>
    <t>Kemble Street - Torrens Street</t>
  </si>
  <si>
    <t>Travel by taxi to Torrens Street, London to attend meeting at RSSB</t>
  </si>
  <si>
    <t xml:space="preserve">Travel by taxi to Torrens Street, London to attend meeting at RSSB </t>
  </si>
  <si>
    <t>Travel by taxi to Torrens Street, Londont to attend meeting at RSSB  (cab not required)</t>
  </si>
  <si>
    <t>Travel by taxi to Melton Street, London to catch train to Manchester</t>
  </si>
  <si>
    <t>Travel by taxi to Melton Street, London for train journey to Manchester for meeting with ORR staff</t>
  </si>
  <si>
    <t>Leighton Buzzard - London</t>
  </si>
  <si>
    <t>Single journey by rail to London to attend RSSB planning meeting</t>
  </si>
  <si>
    <t>London - Leighton Buzzard</t>
  </si>
  <si>
    <t>Single journey by rail from London after attending RSSB planning meeting</t>
  </si>
  <si>
    <t>Return journey by rail to London to attend ORR Board meeting</t>
  </si>
  <si>
    <t>Car parking at Horsley Station to attend ORR Board Meeting</t>
  </si>
  <si>
    <t>Car parking at Horsley Station to attend Safety Regulation Committee</t>
  </si>
  <si>
    <t>Return journey by rail to London to attend Safety Regulation Committee</t>
  </si>
  <si>
    <t>Travel in private car to Horsley Station to attend ORR Board Meeting</t>
  </si>
  <si>
    <t>Travel in private car to Horsley Station to attend  Safety Regulation Committee</t>
  </si>
  <si>
    <t>Car parking at Woking to attend ORR Board Meeting</t>
  </si>
  <si>
    <t>Travel in private car to Woking to attend ORR Board Meeting</t>
  </si>
  <si>
    <t>Grosvenor Place - Kemble Street</t>
  </si>
  <si>
    <t>Welwyn Garden City - Maidenhead</t>
  </si>
  <si>
    <t>Travel in private car to and from dinner at Costain Transport Forum</t>
  </si>
  <si>
    <t>Welwyn Garden City - Watford</t>
  </si>
  <si>
    <t>Hadley Wood - Welwyn Garden City</t>
  </si>
  <si>
    <t>Travel in private car to visit Siemens Traincare</t>
  </si>
  <si>
    <t>Travel in private car from West Lodge Park, Herts following Director's Awayday</t>
  </si>
  <si>
    <t>Travel in private car to West Lodge Park, Herts for Director's Awayday</t>
  </si>
  <si>
    <t>Subsistence allowance whilst travelling to Edinburgh for ORR Board meeting</t>
  </si>
  <si>
    <t>Travel by taxi to Marylebone Road, London to attend 4th Friday lunch</t>
  </si>
  <si>
    <t>Travel by taxi to Marsham Street, London to attend meeting with DfT</t>
  </si>
  <si>
    <t>Travel by taxi to and from Marsham Street, London to attend GSM-R meeting at DfT</t>
  </si>
  <si>
    <t>Travel by taxi to Marsham Street, London to attend Thameslink Board meeting at DfT</t>
  </si>
  <si>
    <t>Kemble Street - Imperial College</t>
  </si>
  <si>
    <t>Travel by taxi to Imperial College to attend Network Rail seminar on Innovation &amp; Technology</t>
  </si>
  <si>
    <t>Travel to and from Marsham Street, London to attend meeting with Network Rail &amp; Virgin at DfT</t>
  </si>
  <si>
    <t>Travel by taxi to Marsham Street, London to attend  meeting at DfT</t>
  </si>
  <si>
    <t>Travel by taxi to Marsham Street, London to attend ERTMS meeting at DfT</t>
  </si>
  <si>
    <t>Kemble Street - Fitzroy Street</t>
  </si>
  <si>
    <t>Travel by taxi to Fitzroy Street, London to attend workshop at Arup</t>
  </si>
  <si>
    <t>Paddington -Kemble Street</t>
  </si>
  <si>
    <t>Travel by taxi from Paddington, London following GSM-R Board meeting</t>
  </si>
  <si>
    <t>Travel to and from Marsham Street, London to attend PDG meeting at DfT</t>
  </si>
  <si>
    <t>Subsistence whilst travelling to Edinburgh for ORR Board meeting</t>
  </si>
  <si>
    <t>Glasgow Airport - Dundas Road</t>
  </si>
  <si>
    <t>Return journey by bus to Dundas Road, Glasgow to attend meeting with Transport Scotland</t>
  </si>
  <si>
    <t>Travel by taxi to Marsham Street, London to attend VFM meeting with DfT</t>
  </si>
  <si>
    <t>Subsistence whilst on trip to Berlin to attend Symposium on Competition and Regulatory Affairs in the Rail Sector</t>
  </si>
  <si>
    <t>Travel in private car to Woking to attend NR Member Meeting</t>
  </si>
  <si>
    <t>Travel in private car to Woking to attend Safety Regulation Committee</t>
  </si>
  <si>
    <t>Return journey by rail to London to attend NR Member Meeting</t>
  </si>
  <si>
    <t>Car parking at Woking to attend NR Member Meeting</t>
  </si>
  <si>
    <t>Car parking at Woking to attend Safety Regulation Committee</t>
  </si>
  <si>
    <t>One night's accomodation at Vincci Soho hotel, Madrid during visit to Invensys and ADIF to look at ERTMS.</t>
  </si>
  <si>
    <t>Brussels - London</t>
  </si>
  <si>
    <t>Single journey by rail to Bristol to attend meeting at ORR Bristol Office</t>
  </si>
  <si>
    <t>Single journey by Eurostar to Brussels to attend CERRE's Regulation Forum</t>
  </si>
  <si>
    <t>Subsistence whilst on business visit to Invensys in Madrid</t>
  </si>
  <si>
    <t>Return journey by air to Madrid to visit Invensys and ADIF to look at ERTMS.</t>
  </si>
  <si>
    <t>Single journey by rail to Luton Airport for flight to Madrid to visit Invensys and ADIF to look at ERTMS.</t>
  </si>
  <si>
    <t>27/1/2010 - 28/1/2010</t>
  </si>
  <si>
    <t xml:space="preserve">Return journey by Eurostar to Brussels to attend CERRE's Regulation Forum  </t>
  </si>
  <si>
    <t>One night accomodation at Novotel Berlin Mitte Hotel, Berlin in order to attend conference on Competition and Regulatory Affairs in the Rail Sector</t>
  </si>
  <si>
    <t>Single journey by rail to Paddington following trip to Berlin to attend conference on Competition and Regulatory Affairs</t>
  </si>
  <si>
    <t xml:space="preserve">Single journey by rail to London following ORR board meeting </t>
  </si>
  <si>
    <t>Woking - 
London</t>
  </si>
  <si>
    <t>Home -
Woking</t>
  </si>
  <si>
    <t>Horsley - 
London</t>
  </si>
  <si>
    <t xml:space="preserve">Home - 
Horsley </t>
  </si>
  <si>
    <t xml:space="preserve">Home -
Horsley </t>
  </si>
  <si>
    <t>Horsley -
London</t>
  </si>
  <si>
    <t>Guildford - 
Birmingham</t>
  </si>
  <si>
    <t>Home -
Horsley</t>
  </si>
  <si>
    <t>Leighton Buzzard 
- Birmingham</t>
  </si>
  <si>
    <r>
      <t>Return journey by rail to Birmingham to attend ORR Board Meeting</t>
    </r>
    <r>
      <rPr>
        <sz val="10"/>
        <color indexed="10"/>
        <rFont val="Arial"/>
        <family val="2"/>
      </rPr>
      <t xml:space="preserve"> </t>
    </r>
  </si>
  <si>
    <t>Return journey by rail to Birmingham to attend ORR Board Meeting on 16/3/10</t>
  </si>
  <si>
    <t>Travel by taxi to Victoria Street for meeting with Attorney General</t>
  </si>
  <si>
    <t>Travel by taxi from Hay Group offices on Grosvenor Place to Kemble St</t>
  </si>
  <si>
    <t>Return journey by rail to Birmingham to attend ORR Board Meeting on 16/03/2010</t>
  </si>
  <si>
    <t>London -
Oxford</t>
  </si>
  <si>
    <t>Return journey travel by rail from London to Oxford to attend board away day</t>
  </si>
  <si>
    <t>1 nights accommodation at Forest Pines Hotel, Humberside to attend meeting with DB Schenker</t>
  </si>
  <si>
    <t>Return journey by air to Berlin to attend conference on Competition and Regulatory Affairs in the Rail Sector</t>
  </si>
  <si>
    <t>Kemble Street -
Marsham Street</t>
  </si>
  <si>
    <t>Heathrow - 
Paddington</t>
  </si>
  <si>
    <t>London -
Berlin</t>
  </si>
  <si>
    <t>London -
Leeds</t>
  </si>
  <si>
    <t>London - 
Leeds</t>
  </si>
  <si>
    <t>Return journey by rail to Manchester for meeting with ORR staff</t>
  </si>
  <si>
    <t>Return journey by rail to Leeds for meeting with ORR staff</t>
  </si>
  <si>
    <t>Kings Cross - Gatwick</t>
  </si>
  <si>
    <t>Gatwick - Glasgow</t>
  </si>
  <si>
    <t>Single journey by rail to Leeds ORR Office for meeting</t>
  </si>
  <si>
    <t xml:space="preserve">One night's accommodation at Hotel Chambord in Brussels in order to attend CERRE's Regulation Forum </t>
  </si>
  <si>
    <t>08/02/2010 09/02/2010</t>
  </si>
  <si>
    <t>Single journey by rail to Birmingham to attend meeting (ticket not used)</t>
  </si>
  <si>
    <t>Single journey by rail to London following meeting (ticket not used)</t>
  </si>
  <si>
    <t>20/01/2010  22/01/2010</t>
  </si>
  <si>
    <t>Travel by taxi from Kings Place, London following meeting with Network Rail</t>
  </si>
  <si>
    <t>Welwyn Garden City - 
Hadley Wood</t>
  </si>
  <si>
    <t>London - 
Madrid</t>
  </si>
  <si>
    <t>London - 
Luton Airport</t>
  </si>
  <si>
    <t>Travel by taxi to Marsham Street, London to attend RSAG meeting at DfT</t>
  </si>
  <si>
    <t>Kemble Street - Marsham St</t>
  </si>
  <si>
    <t>Kemble Street - Marylebone Rd</t>
  </si>
  <si>
    <t>Kings Place - Kemble Street</t>
  </si>
  <si>
    <t xml:space="preserve">Single journey by rail to Southampton to attend meeting with Freightliner </t>
  </si>
  <si>
    <t>Single journey by rail to Newcastle for site visit with Rail Safety staff</t>
  </si>
  <si>
    <t>Return journey by rail to Peterborough for site visit with Rail Safety staff</t>
  </si>
  <si>
    <t>Single journey by rail from Newcastle following site visit with Rail Safety staff</t>
  </si>
  <si>
    <t>Single journey by rail from Edinburgh following Transport Dinner</t>
  </si>
  <si>
    <t>Single journey by rail to Birmingham to attend team meeting</t>
  </si>
  <si>
    <t>Return journey by rail to Doncaster for joint inspection visit with Val Partington</t>
  </si>
  <si>
    <t>Tracey Barlow</t>
  </si>
  <si>
    <t>Steve Walker</t>
  </si>
  <si>
    <t>Mike Lloyd</t>
  </si>
  <si>
    <t>Reading - Birmingham</t>
  </si>
  <si>
    <t>Reading - London</t>
  </si>
  <si>
    <t>Return journey by rail to London to attend meeting with Anna Walker</t>
  </si>
  <si>
    <t>Return journey by rail to London to attend Safety Regulation Committee meeting</t>
  </si>
  <si>
    <t>Return journey by rail to London to attend ORR Board Meeting</t>
  </si>
  <si>
    <t>15/03/2010 16/03/2010</t>
  </si>
  <si>
    <t>Non executive director (to 31 March 2010)</t>
  </si>
  <si>
    <t xml:space="preserve">Chairman </t>
  </si>
  <si>
    <t>Edinburgh - Sheffield</t>
  </si>
  <si>
    <t>Leeds - London</t>
  </si>
  <si>
    <t xml:space="preserve">Single journey by rail to Leeds for meeting with ORR staff </t>
  </si>
  <si>
    <t xml:space="preserve">Single journey by rail from Leeds following meeting with ORR staff </t>
  </si>
  <si>
    <t>London- 
Bristol</t>
  </si>
  <si>
    <t xml:space="preserve">Bristol - London 
</t>
  </si>
  <si>
    <t>Richard Phillips, partner, Freshfields</t>
  </si>
  <si>
    <t>Dieter Helm</t>
  </si>
  <si>
    <t>CERRE's Regulation forum</t>
  </si>
  <si>
    <t>Keith Wallace, MD railways, ScottWilson</t>
  </si>
  <si>
    <t>Rail Magazine Rail Breakfast club</t>
  </si>
  <si>
    <t>Lindsey Durham, Peter Mabury, Freightliner</t>
  </si>
  <si>
    <t>DB Schenker (UK) Limited</t>
  </si>
  <si>
    <t>The Briefing Circle</t>
  </si>
  <si>
    <t>Angel Trains</t>
  </si>
  <si>
    <t>Foundation for science and technology</t>
  </si>
  <si>
    <t>London and Continental Railways</t>
  </si>
  <si>
    <t>All party parliamentary rail group, end of session reception</t>
  </si>
  <si>
    <t>One nights accomodation &amp; subsistence at Jurys Inn Birmingham whilst attending ORR Board Meeting</t>
  </si>
  <si>
    <t>Return journey by rail to Birmingham to attend ORR Board meeting (refund being sought)</t>
  </si>
  <si>
    <t>One nights accomodation &amp; subsistence at Jurys Inn Birmingham whilst attending ORR Board Meeting (C. Elliott unable to attend at short notice - non-refundable under hotel contract)</t>
  </si>
  <si>
    <t>Single journey by rail from Leeds following meeting with ORR staff (single journeys cheaper at time of booking)</t>
  </si>
  <si>
    <t>Single journey by rail from Newcastle following site visit with Rail Safety staff (single journeys cheaper at time of booking)</t>
  </si>
  <si>
    <t>Single journey by Eurostar from Brussels following CERRE's Regulation Forum (single journeys cheaper at time of booking)</t>
  </si>
  <si>
    <t>Single journey by rail from Bristol following day spent at ORR Bristol Office (open return required)</t>
  </si>
  <si>
    <t>Subsistence for all staff attending an evening DG Meeting on 09/12/09</t>
  </si>
  <si>
    <t>Regulatory sandwich lunch: energy fuel poverty and climate change policy (A Walker)</t>
  </si>
  <si>
    <t>Sandwich lunch with Malcolm Brown, George Lynn, Tim Dugher, Kevin Tribley and Allan Sefton (A Walker)</t>
  </si>
  <si>
    <t>Discussion on future strategy for High Speed rail (A Walker)</t>
  </si>
  <si>
    <t>Eversholt Rail Group</t>
  </si>
  <si>
    <t>Working dinner with senior management (M Beswick)</t>
  </si>
  <si>
    <t>Lloyds Register and Foundation for Science and Technology</t>
  </si>
  <si>
    <t>Dinner/debate on high speed rail (M Beswick)</t>
  </si>
  <si>
    <t>Dutch Ambassador/Netherlands Railways</t>
  </si>
  <si>
    <t>Lunch (A Walker)</t>
  </si>
  <si>
    <t>Breakfast (A Walker)</t>
  </si>
  <si>
    <t>Breakfast club with industry representatives (A Walker)</t>
  </si>
  <si>
    <t>Lunch, during a visit to Southampton port (A Walker)</t>
  </si>
  <si>
    <t>In Brussels (A Walker &amp; B Emery)</t>
  </si>
  <si>
    <t>Working dinner at the Forest Pines hotel, Scunthorpe with senior management of DB Schenker to brief us on the current freight market and DBS strategy.(A Walker)</t>
  </si>
  <si>
    <t>Lunch, Lord Adonis speaking on the Government's vision of transport infrastructure and service provision for the future (A Walker)</t>
  </si>
  <si>
    <t>Fujitsu Services Limited</t>
  </si>
  <si>
    <t>Partners in Government (PinG) dinner &amp; networking evening (B Emery)</t>
  </si>
  <si>
    <t>Lunch with Sir David Cooksey, Mark Bayley (CEO), Chris Hamill (Co Sec) and Colette Bowe (NED) (A Walker)</t>
  </si>
  <si>
    <t>Gill Morgan, Permanent Secretary, Welsh Assembly</t>
  </si>
  <si>
    <t>Reception at the Van Gogh Exhibition, Royal Academy (B Emery &amp; M Beswick)</t>
  </si>
  <si>
    <t>Annual reception (A Walker, M Beswick)</t>
  </si>
  <si>
    <t>Rail Business Awards 2009 (B Emery)</t>
  </si>
  <si>
    <t>Leeds - 
London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</si>
</sst>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
    <numFmt numFmtId="166" formatCode="mmm\-yyyy"/>
    <numFmt numFmtId="167" formatCode="&quot;Yes&quot;;&quot;Yes&quot;;&quot;No&quot;"/>
    <numFmt numFmtId="168" formatCode="&quot;True&quot;;&quot;True&quot;;&quot;False&quot;"/>
    <numFmt numFmtId="169" formatCode="&quot;On&quot;;&quot;On&quot;;&quot;Off&quot;"/>
    <numFmt numFmtId="170" formatCode="[$€-2]\ #,##0.00_);[Red]\([$€-2]\ #,##0.00\)"/>
    <numFmt numFmtId="171" formatCode="[$-809]dd\ mmmm\ yyyy"/>
  </numFmts>
  <fonts count="17">
    <font>
      <sz val="10"/>
      <name val="Arial"/>
      <family val="0"/>
    </font>
    <font>
      <b/>
      <sz val="10"/>
      <name val="Arial"/>
      <family val="2"/>
    </font>
    <font>
      <b/>
      <sz val="10"/>
      <color indexed="12"/>
      <name val="Arial"/>
      <family val="2"/>
    </font>
    <font>
      <sz val="8"/>
      <name val="Arial"/>
      <family val="0"/>
    </font>
    <font>
      <sz val="10"/>
      <color indexed="10"/>
      <name val="Arial"/>
      <family val="2"/>
    </font>
    <font>
      <sz val="11"/>
      <name val="ＭＳ 明朝"/>
      <family val="1"/>
    </font>
    <font>
      <u val="single"/>
      <sz val="10"/>
      <color indexed="36"/>
      <name val="Arial"/>
      <family val="0"/>
    </font>
    <font>
      <u val="single"/>
      <sz val="10"/>
      <color indexed="12"/>
      <name val="Arial"/>
      <family val="0"/>
    </font>
    <font>
      <sz val="10"/>
      <name val="MS Sans Serif"/>
      <family val="0"/>
    </font>
    <font>
      <b/>
      <sz val="11"/>
      <name val="Arial"/>
      <family val="2"/>
    </font>
    <font>
      <sz val="11"/>
      <name val="Arial"/>
      <family val="2"/>
    </font>
    <font>
      <b/>
      <sz val="11"/>
      <color indexed="12"/>
      <name val="Arial"/>
      <family val="2"/>
    </font>
    <font>
      <sz val="10"/>
      <color indexed="12"/>
      <name val="Arial"/>
      <family val="0"/>
    </font>
    <font>
      <sz val="10"/>
      <color indexed="8"/>
      <name val="Arial"/>
      <family val="2"/>
    </font>
    <font>
      <b/>
      <sz val="10"/>
      <color indexed="23"/>
      <name val="Arial"/>
      <family val="2"/>
    </font>
    <font>
      <sz val="10"/>
      <color indexed="23"/>
      <name val="Arial"/>
      <family val="2"/>
    </font>
    <font>
      <sz val="8"/>
      <name val="Tahoma"/>
      <family val="2"/>
    </font>
  </fonts>
  <fills count="8">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7"/>
        <bgColor indexed="64"/>
      </patternFill>
    </fill>
    <fill>
      <patternFill patternType="solid">
        <fgColor indexed="9"/>
        <bgColor indexed="64"/>
      </patternFill>
    </fill>
  </fills>
  <borders count="33">
    <border>
      <left/>
      <right/>
      <top/>
      <bottom/>
      <diagonal/>
    </border>
    <border>
      <left style="medium"/>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medium"/>
      <bottom>
        <color indexed="63"/>
      </bottom>
    </border>
    <border>
      <left style="thin"/>
      <right style="thin"/>
      <top style="medium"/>
      <bottom>
        <color indexed="63"/>
      </bottom>
    </border>
    <border>
      <left style="thin"/>
      <right style="thin"/>
      <top>
        <color indexed="63"/>
      </top>
      <bottom style="thin"/>
    </border>
    <border>
      <left style="medium"/>
      <right>
        <color indexed="63"/>
      </right>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style="medium"/>
      <top style="thin"/>
      <bottom style="thin"/>
    </border>
    <border>
      <left>
        <color indexed="63"/>
      </left>
      <right style="thin"/>
      <top style="medium"/>
      <bottom>
        <color indexed="63"/>
      </bottom>
    </border>
    <border>
      <left style="thin"/>
      <right style="thin"/>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color indexed="63"/>
      </right>
      <top style="thin"/>
      <bottom>
        <color indexed="63"/>
      </bottom>
    </border>
    <border>
      <left>
        <color indexed="63"/>
      </left>
      <right style="thin"/>
      <top style="thin"/>
      <bottom>
        <color indexed="63"/>
      </bottom>
    </border>
    <border>
      <left style="thin"/>
      <right style="medium"/>
      <top>
        <color indexed="63"/>
      </top>
      <bottom style="medium"/>
    </border>
    <border>
      <left>
        <color indexed="63"/>
      </left>
      <right style="medium"/>
      <top style="thin"/>
      <bottom>
        <color indexed="63"/>
      </bottom>
    </border>
    <border>
      <left style="thin"/>
      <right>
        <color indexed="63"/>
      </right>
      <top style="medium"/>
      <bottom>
        <color indexed="63"/>
      </bottom>
    </border>
  </borders>
  <cellStyleXfs count="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9" fontId="0" fillId="0" borderId="0" applyFont="0" applyFill="0" applyBorder="0" applyAlignment="0" applyProtection="0"/>
    <xf numFmtId="0" fontId="8" fillId="0" borderId="0" applyNumberFormat="0" applyFont="0" applyFill="0" applyBorder="0" applyAlignment="0" applyProtection="0"/>
  </cellStyleXfs>
  <cellXfs count="303">
    <xf numFmtId="0" fontId="0" fillId="0" borderId="0" xfId="0" applyAlignment="1">
      <alignment/>
    </xf>
    <xf numFmtId="0" fontId="0" fillId="2" borderId="0" xfId="0" applyFill="1" applyAlignment="1">
      <alignment/>
    </xf>
    <xf numFmtId="0" fontId="1" fillId="2" borderId="0" xfId="0" applyFont="1" applyFill="1" applyAlignment="1">
      <alignment/>
    </xf>
    <xf numFmtId="0" fontId="2" fillId="2" borderId="0" xfId="0" applyFont="1" applyFill="1" applyAlignment="1">
      <alignment/>
    </xf>
    <xf numFmtId="0" fontId="0" fillId="2" borderId="0" xfId="0" applyFill="1" applyAlignment="1">
      <alignment wrapText="1"/>
    </xf>
    <xf numFmtId="0" fontId="0" fillId="3" borderId="1" xfId="0" applyFill="1" applyBorder="1" applyAlignment="1">
      <alignment wrapText="1"/>
    </xf>
    <xf numFmtId="0" fontId="0" fillId="3" borderId="2" xfId="0" applyFill="1" applyBorder="1" applyAlignment="1">
      <alignment wrapText="1"/>
    </xf>
    <xf numFmtId="0" fontId="0" fillId="3" borderId="3" xfId="0" applyFill="1" applyBorder="1" applyAlignment="1">
      <alignment horizontal="center" vertical="top" wrapText="1"/>
    </xf>
    <xf numFmtId="0" fontId="0" fillId="3" borderId="4" xfId="0" applyFill="1" applyBorder="1" applyAlignment="1">
      <alignment horizontal="center" vertical="top" wrapText="1"/>
    </xf>
    <xf numFmtId="0" fontId="0" fillId="3" borderId="5" xfId="0" applyFill="1" applyBorder="1" applyAlignment="1">
      <alignment horizontal="center" vertical="top" wrapText="1"/>
    </xf>
    <xf numFmtId="0" fontId="1" fillId="3" borderId="6" xfId="0" applyFont="1" applyFill="1" applyBorder="1" applyAlignment="1">
      <alignment horizontal="center"/>
    </xf>
    <xf numFmtId="0" fontId="1" fillId="3" borderId="7" xfId="0" applyFont="1" applyFill="1" applyBorder="1" applyAlignment="1">
      <alignment/>
    </xf>
    <xf numFmtId="0" fontId="0" fillId="3" borderId="8" xfId="0" applyFill="1" applyBorder="1" applyAlignment="1">
      <alignment wrapText="1"/>
    </xf>
    <xf numFmtId="0" fontId="0" fillId="0" borderId="9" xfId="0" applyFill="1" applyBorder="1" applyAlignment="1">
      <alignment/>
    </xf>
    <xf numFmtId="0" fontId="0" fillId="0" borderId="10" xfId="0" applyFill="1" applyBorder="1" applyAlignment="1">
      <alignment/>
    </xf>
    <xf numFmtId="0" fontId="0" fillId="0" borderId="0" xfId="0" applyFill="1" applyBorder="1" applyAlignment="1">
      <alignment/>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0" fontId="1" fillId="3" borderId="7" xfId="0" applyFont="1" applyFill="1" applyBorder="1" applyAlignment="1">
      <alignment horizontal="center"/>
    </xf>
    <xf numFmtId="0" fontId="1" fillId="3" borderId="20" xfId="0" applyFont="1" applyFill="1" applyBorder="1" applyAlignment="1">
      <alignment horizontal="center"/>
    </xf>
    <xf numFmtId="0" fontId="0" fillId="0" borderId="9" xfId="0" applyFill="1" applyBorder="1" applyAlignment="1">
      <alignment vertical="top" wrapText="1"/>
    </xf>
    <xf numFmtId="0" fontId="0" fillId="0" borderId="10" xfId="0" applyFill="1" applyBorder="1" applyAlignment="1">
      <alignment vertical="top" wrapText="1"/>
    </xf>
    <xf numFmtId="0" fontId="0" fillId="0" borderId="0" xfId="0" applyFill="1" applyBorder="1" applyAlignment="1">
      <alignment vertical="top" wrapText="1"/>
    </xf>
    <xf numFmtId="0" fontId="1" fillId="3" borderId="21" xfId="0" applyFont="1" applyFill="1" applyBorder="1" applyAlignment="1">
      <alignment horizontal="center" vertical="top" wrapText="1"/>
    </xf>
    <xf numFmtId="0" fontId="1" fillId="3" borderId="22" xfId="0" applyFont="1" applyFill="1" applyBorder="1" applyAlignment="1">
      <alignment horizontal="center" vertical="top" wrapText="1"/>
    </xf>
    <xf numFmtId="164" fontId="0" fillId="0" borderId="11" xfId="0" applyNumberFormat="1" applyFill="1" applyBorder="1" applyAlignment="1">
      <alignment vertical="top" wrapText="1"/>
    </xf>
    <xf numFmtId="164" fontId="0" fillId="0" borderId="10" xfId="0" applyNumberFormat="1" applyFill="1" applyBorder="1" applyAlignment="1">
      <alignment vertical="top" wrapText="1"/>
    </xf>
    <xf numFmtId="164" fontId="0" fillId="0" borderId="12" xfId="0" applyNumberFormat="1" applyFill="1" applyBorder="1" applyAlignment="1">
      <alignment vertical="top" wrapText="1"/>
    </xf>
    <xf numFmtId="164" fontId="0" fillId="0" borderId="13" xfId="0" applyNumberFormat="1" applyFill="1" applyBorder="1" applyAlignment="1">
      <alignment vertical="top" wrapText="1"/>
    </xf>
    <xf numFmtId="164" fontId="1" fillId="0" borderId="13" xfId="0" applyNumberFormat="1" applyFont="1" applyFill="1" applyBorder="1" applyAlignment="1">
      <alignment vertical="top" wrapText="1"/>
    </xf>
    <xf numFmtId="164" fontId="1" fillId="4" borderId="23" xfId="0" applyNumberFormat="1" applyFont="1" applyFill="1" applyBorder="1" applyAlignment="1">
      <alignment vertical="top" wrapText="1"/>
    </xf>
    <xf numFmtId="0" fontId="1" fillId="4" borderId="5" xfId="0" applyFont="1" applyFill="1" applyBorder="1" applyAlignment="1">
      <alignment/>
    </xf>
    <xf numFmtId="0" fontId="1" fillId="4" borderId="3" xfId="0" applyFont="1" applyFill="1" applyBorder="1" applyAlignment="1">
      <alignment/>
    </xf>
    <xf numFmtId="0" fontId="0" fillId="4" borderId="4" xfId="0" applyFill="1" applyBorder="1" applyAlignment="1">
      <alignment/>
    </xf>
    <xf numFmtId="164" fontId="1" fillId="0" borderId="3" xfId="0" applyNumberFormat="1" applyFont="1" applyFill="1" applyBorder="1" applyAlignment="1">
      <alignment vertical="top" wrapText="1"/>
    </xf>
    <xf numFmtId="164" fontId="1" fillId="0" borderId="5" xfId="0" applyNumberFormat="1" applyFont="1" applyFill="1" applyBorder="1" applyAlignment="1">
      <alignment vertical="top" wrapText="1"/>
    </xf>
    <xf numFmtId="164" fontId="1" fillId="0" borderId="4" xfId="0" applyNumberFormat="1" applyFont="1" applyFill="1" applyBorder="1" applyAlignment="1">
      <alignment vertical="top" wrapText="1"/>
    </xf>
    <xf numFmtId="0" fontId="9" fillId="2" borderId="0" xfId="24" applyFont="1" applyFill="1">
      <alignment/>
      <protection/>
    </xf>
    <xf numFmtId="0" fontId="10" fillId="2" borderId="0" xfId="24" applyFont="1" applyFill="1">
      <alignment/>
      <protection/>
    </xf>
    <xf numFmtId="0" fontId="0" fillId="2" borderId="0" xfId="24" applyFill="1">
      <alignment/>
      <protection/>
    </xf>
    <xf numFmtId="0" fontId="11" fillId="2" borderId="20" xfId="24" applyFont="1" applyFill="1" applyBorder="1">
      <alignment/>
      <protection/>
    </xf>
    <xf numFmtId="0" fontId="11" fillId="2" borderId="24" xfId="24" applyFont="1" applyFill="1" applyBorder="1">
      <alignment/>
      <protection/>
    </xf>
    <xf numFmtId="0" fontId="11" fillId="2" borderId="9" xfId="24" applyFont="1" applyFill="1" applyBorder="1">
      <alignment/>
      <protection/>
    </xf>
    <xf numFmtId="0" fontId="11" fillId="2" borderId="12" xfId="24" applyFont="1" applyFill="1" applyBorder="1">
      <alignment/>
      <protection/>
    </xf>
    <xf numFmtId="0" fontId="11" fillId="2" borderId="14" xfId="24" applyFont="1" applyFill="1" applyBorder="1">
      <alignment/>
      <protection/>
    </xf>
    <xf numFmtId="0" fontId="11" fillId="2" borderId="18" xfId="24" applyFont="1" applyFill="1" applyBorder="1">
      <alignment/>
      <protection/>
    </xf>
    <xf numFmtId="164" fontId="0" fillId="0" borderId="3" xfId="0" applyNumberFormat="1" applyFill="1" applyBorder="1" applyAlignment="1">
      <alignment vertical="top" wrapText="1"/>
    </xf>
    <xf numFmtId="164" fontId="0" fillId="0" borderId="5" xfId="0" applyNumberFormat="1" applyFill="1" applyBorder="1" applyAlignment="1">
      <alignment vertical="top" wrapText="1"/>
    </xf>
    <xf numFmtId="164" fontId="0" fillId="0" borderId="4" xfId="0" applyNumberFormat="1" applyFill="1" applyBorder="1" applyAlignment="1">
      <alignment vertical="top" wrapText="1"/>
    </xf>
    <xf numFmtId="164" fontId="12" fillId="0" borderId="11" xfId="0" applyNumberFormat="1" applyFont="1" applyFill="1" applyBorder="1" applyAlignment="1">
      <alignment vertical="top" wrapText="1"/>
    </xf>
    <xf numFmtId="164" fontId="12" fillId="0" borderId="10" xfId="0" applyNumberFormat="1" applyFont="1" applyFill="1" applyBorder="1" applyAlignment="1">
      <alignment vertical="top" wrapText="1"/>
    </xf>
    <xf numFmtId="164" fontId="12" fillId="0" borderId="12" xfId="0" applyNumberFormat="1" applyFont="1" applyFill="1" applyBorder="1" applyAlignment="1">
      <alignment vertical="top" wrapText="1"/>
    </xf>
    <xf numFmtId="0" fontId="0" fillId="0" borderId="25" xfId="0" applyFill="1" applyBorder="1" applyAlignment="1">
      <alignment/>
    </xf>
    <xf numFmtId="14" fontId="0" fillId="0" borderId="9" xfId="0" applyNumberFormat="1" applyFill="1" applyBorder="1" applyAlignment="1">
      <alignment vertical="top" wrapText="1"/>
    </xf>
    <xf numFmtId="0" fontId="0" fillId="3" borderId="4" xfId="0" applyFont="1" applyFill="1" applyBorder="1" applyAlignment="1">
      <alignment horizontal="center" vertical="top" wrapText="1"/>
    </xf>
    <xf numFmtId="0" fontId="0" fillId="2" borderId="0" xfId="0" applyFill="1" applyAlignment="1">
      <alignment vertical="top"/>
    </xf>
    <xf numFmtId="164" fontId="12" fillId="0" borderId="10" xfId="22" applyNumberFormat="1" applyFont="1" applyFill="1" applyBorder="1" applyAlignment="1">
      <alignment vertical="top"/>
      <protection/>
    </xf>
    <xf numFmtId="14" fontId="0" fillId="5" borderId="9" xfId="0" applyNumberFormat="1" applyFill="1" applyBorder="1" applyAlignment="1">
      <alignment vertical="top" wrapText="1"/>
    </xf>
    <xf numFmtId="0" fontId="0" fillId="5" borderId="10" xfId="0" applyFill="1" applyBorder="1" applyAlignment="1">
      <alignment vertical="top" wrapText="1"/>
    </xf>
    <xf numFmtId="164" fontId="12" fillId="5" borderId="11" xfId="0" applyNumberFormat="1" applyFont="1" applyFill="1" applyBorder="1" applyAlignment="1">
      <alignment vertical="top" wrapText="1"/>
    </xf>
    <xf numFmtId="164" fontId="12" fillId="5" borderId="10" xfId="0" applyNumberFormat="1" applyFont="1" applyFill="1" applyBorder="1" applyAlignment="1">
      <alignment vertical="top" wrapText="1"/>
    </xf>
    <xf numFmtId="164" fontId="12" fillId="5" borderId="12" xfId="0" applyNumberFormat="1" applyFont="1" applyFill="1" applyBorder="1" applyAlignment="1">
      <alignment vertical="top" wrapText="1"/>
    </xf>
    <xf numFmtId="164" fontId="1" fillId="5" borderId="13" xfId="0" applyNumberFormat="1" applyFont="1" applyFill="1" applyBorder="1" applyAlignment="1">
      <alignment vertical="top" wrapText="1"/>
    </xf>
    <xf numFmtId="0" fontId="13" fillId="5" borderId="10" xfId="22" applyFont="1" applyFill="1" applyBorder="1" applyAlignment="1">
      <alignment vertical="top" wrapText="1"/>
      <protection/>
    </xf>
    <xf numFmtId="164" fontId="12" fillId="5" borderId="10" xfId="22" applyNumberFormat="1" applyFont="1" applyFill="1" applyBorder="1" applyAlignment="1">
      <alignment vertical="top"/>
      <protection/>
    </xf>
    <xf numFmtId="0" fontId="13" fillId="5" borderId="0" xfId="23" applyFont="1" applyFill="1" applyBorder="1" applyAlignment="1">
      <alignment vertical="top" wrapText="1"/>
      <protection/>
    </xf>
    <xf numFmtId="164" fontId="12" fillId="0" borderId="10" xfId="31" applyNumberFormat="1" applyFont="1" applyFill="1" applyBorder="1" applyAlignment="1">
      <alignment vertical="top"/>
      <protection/>
    </xf>
    <xf numFmtId="0" fontId="13" fillId="0" borderId="10" xfId="31" applyFont="1" applyFill="1" applyBorder="1" applyAlignment="1">
      <alignment vertical="top" wrapText="1"/>
      <protection/>
    </xf>
    <xf numFmtId="0" fontId="13" fillId="0" borderId="10" xfId="27" applyFont="1" applyFill="1" applyBorder="1" applyAlignment="1">
      <alignment vertical="top" wrapText="1"/>
      <protection/>
    </xf>
    <xf numFmtId="0" fontId="0" fillId="0" borderId="0" xfId="0" applyFont="1" applyFill="1" applyBorder="1" applyAlignment="1">
      <alignment vertical="top" wrapText="1"/>
    </xf>
    <xf numFmtId="164" fontId="12" fillId="0" borderId="10" xfId="26" applyNumberFormat="1" applyFont="1" applyFill="1" applyBorder="1" applyAlignment="1">
      <alignment vertical="top"/>
      <protection/>
    </xf>
    <xf numFmtId="0" fontId="0" fillId="5" borderId="0" xfId="0" applyFont="1" applyFill="1" applyBorder="1" applyAlignment="1">
      <alignment vertical="top" wrapText="1"/>
    </xf>
    <xf numFmtId="0" fontId="0" fillId="0" borderId="0" xfId="0" applyFill="1" applyAlignment="1">
      <alignment/>
    </xf>
    <xf numFmtId="0" fontId="13" fillId="0" borderId="10" xfId="22" applyFont="1" applyFill="1" applyBorder="1" applyAlignment="1">
      <alignment vertical="top" wrapText="1"/>
      <protection/>
    </xf>
    <xf numFmtId="0" fontId="13" fillId="0" borderId="10" xfId="29" applyFont="1" applyFill="1" applyBorder="1" applyAlignment="1">
      <alignment vertical="top" wrapText="1"/>
      <protection/>
    </xf>
    <xf numFmtId="164" fontId="12" fillId="0" borderId="10" xfId="29" applyNumberFormat="1" applyFont="1" applyFill="1" applyBorder="1" applyAlignment="1">
      <alignment vertical="top"/>
      <protection/>
    </xf>
    <xf numFmtId="164" fontId="12" fillId="5" borderId="10" xfId="29" applyNumberFormat="1" applyFont="1" applyFill="1" applyBorder="1" applyAlignment="1">
      <alignment vertical="top"/>
      <protection/>
    </xf>
    <xf numFmtId="0" fontId="0" fillId="3" borderId="8" xfId="0" applyFill="1" applyBorder="1" applyAlignment="1">
      <alignment vertical="top" wrapText="1"/>
    </xf>
    <xf numFmtId="0" fontId="0" fillId="0" borderId="16" xfId="0" applyFill="1" applyBorder="1" applyAlignment="1">
      <alignment vertical="top" wrapText="1"/>
    </xf>
    <xf numFmtId="0" fontId="0" fillId="0" borderId="15" xfId="0" applyFill="1" applyBorder="1" applyAlignment="1">
      <alignment vertical="top" wrapText="1"/>
    </xf>
    <xf numFmtId="0" fontId="1" fillId="3" borderId="8" xfId="0" applyFont="1" applyFill="1" applyBorder="1" applyAlignment="1">
      <alignment horizontal="center" wrapText="1"/>
    </xf>
    <xf numFmtId="0" fontId="0" fillId="0" borderId="10" xfId="31" applyFont="1" applyFill="1" applyBorder="1" applyAlignment="1">
      <alignment vertical="top" wrapText="1"/>
      <protection/>
    </xf>
    <xf numFmtId="0" fontId="0" fillId="0" borderId="10" xfId="0" applyFont="1" applyFill="1" applyBorder="1" applyAlignment="1">
      <alignment vertical="top" wrapText="1"/>
    </xf>
    <xf numFmtId="0" fontId="7" fillId="2" borderId="0" xfId="21" applyFill="1" applyAlignment="1">
      <alignment/>
    </xf>
    <xf numFmtId="0" fontId="14" fillId="4" borderId="5" xfId="0" applyFont="1" applyFill="1" applyBorder="1" applyAlignment="1">
      <alignment/>
    </xf>
    <xf numFmtId="0" fontId="14" fillId="4" borderId="3" xfId="0" applyFont="1" applyFill="1" applyBorder="1" applyAlignment="1">
      <alignment/>
    </xf>
    <xf numFmtId="0" fontId="15" fillId="4" borderId="4" xfId="0" applyFont="1" applyFill="1" applyBorder="1" applyAlignment="1">
      <alignment/>
    </xf>
    <xf numFmtId="0" fontId="0" fillId="0" borderId="9" xfId="0" applyFont="1" applyFill="1" applyBorder="1" applyAlignment="1">
      <alignment/>
    </xf>
    <xf numFmtId="0" fontId="0" fillId="0" borderId="10" xfId="0" applyFont="1" applyFill="1" applyBorder="1" applyAlignment="1">
      <alignment/>
    </xf>
    <xf numFmtId="0" fontId="0" fillId="0" borderId="0" xfId="0" applyFont="1" applyFill="1" applyBorder="1" applyAlignment="1">
      <alignment/>
    </xf>
    <xf numFmtId="0" fontId="0" fillId="5" borderId="0" xfId="23" applyFont="1" applyFill="1" applyBorder="1" applyAlignment="1">
      <alignment vertical="top" wrapText="1"/>
      <protection/>
    </xf>
    <xf numFmtId="0" fontId="0" fillId="0" borderId="0" xfId="23" applyFont="1" applyFill="1" applyBorder="1" applyAlignment="1">
      <alignment vertical="top" wrapText="1"/>
      <protection/>
    </xf>
    <xf numFmtId="14" fontId="0" fillId="0" borderId="9" xfId="0" applyNumberFormat="1" applyFill="1" applyBorder="1" applyAlignment="1">
      <alignment horizontal="center" vertical="top" wrapText="1"/>
    </xf>
    <xf numFmtId="0" fontId="0" fillId="0" borderId="10" xfId="34" applyFont="1" applyFill="1" applyBorder="1" applyAlignment="1">
      <alignment vertical="top" wrapText="1"/>
      <protection/>
    </xf>
    <xf numFmtId="164" fontId="1" fillId="0" borderId="23" xfId="0" applyNumberFormat="1" applyFont="1" applyFill="1" applyBorder="1" applyAlignment="1">
      <alignment vertical="top" wrapText="1"/>
    </xf>
    <xf numFmtId="0" fontId="0" fillId="0" borderId="10" xfId="27" applyFont="1" applyFill="1" applyBorder="1" applyAlignment="1">
      <alignment vertical="top" wrapText="1"/>
      <protection/>
    </xf>
    <xf numFmtId="14" fontId="0" fillId="5" borderId="26" xfId="0" applyNumberFormat="1" applyFill="1" applyBorder="1" applyAlignment="1">
      <alignment vertical="top" wrapText="1"/>
    </xf>
    <xf numFmtId="0" fontId="13" fillId="6" borderId="10" xfId="26" applyFont="1" applyFill="1" applyBorder="1" applyAlignment="1">
      <alignment/>
      <protection/>
    </xf>
    <xf numFmtId="164" fontId="12" fillId="5" borderId="10" xfId="26" applyNumberFormat="1" applyFont="1" applyFill="1" applyBorder="1" applyAlignment="1">
      <alignment vertical="top"/>
      <protection/>
    </xf>
    <xf numFmtId="165" fontId="13" fillId="6" borderId="10" xfId="26" applyNumberFormat="1" applyFont="1" applyFill="1" applyBorder="1" applyAlignment="1">
      <alignment/>
      <protection/>
    </xf>
    <xf numFmtId="14" fontId="0" fillId="0" borderId="26" xfId="0" applyNumberFormat="1" applyFill="1" applyBorder="1" applyAlignment="1">
      <alignment vertical="top" wrapText="1"/>
    </xf>
    <xf numFmtId="0" fontId="13" fillId="0" borderId="10" xfId="26" applyFont="1" applyFill="1" applyBorder="1" applyAlignment="1">
      <alignment/>
      <protection/>
    </xf>
    <xf numFmtId="165" fontId="13" fillId="0" borderId="10" xfId="26" applyNumberFormat="1" applyFont="1" applyFill="1" applyBorder="1" applyAlignment="1">
      <alignment/>
      <protection/>
    </xf>
    <xf numFmtId="164" fontId="1" fillId="5" borderId="13" xfId="0" applyNumberFormat="1" applyFont="1" applyFill="1" applyBorder="1" applyAlignment="1">
      <alignment vertical="top" wrapText="1"/>
    </xf>
    <xf numFmtId="164" fontId="1" fillId="0" borderId="13" xfId="0" applyNumberFormat="1" applyFont="1" applyFill="1" applyBorder="1" applyAlignment="1">
      <alignment vertical="top" wrapText="1"/>
    </xf>
    <xf numFmtId="14" fontId="0" fillId="5" borderId="26" xfId="0" applyNumberFormat="1" applyFill="1" applyBorder="1" applyAlignment="1">
      <alignment horizontal="center" vertical="top" wrapText="1"/>
    </xf>
    <xf numFmtId="0" fontId="13" fillId="6" borderId="10" xfId="25" applyFont="1" applyFill="1" applyBorder="1" applyAlignment="1">
      <alignment/>
      <protection/>
    </xf>
    <xf numFmtId="14" fontId="0" fillId="0" borderId="26" xfId="0" applyNumberFormat="1" applyFill="1" applyBorder="1" applyAlignment="1">
      <alignment horizontal="center" vertical="top" wrapText="1"/>
    </xf>
    <xf numFmtId="164" fontId="1" fillId="5" borderId="27" xfId="0" applyNumberFormat="1" applyFont="1" applyFill="1" applyBorder="1" applyAlignment="1">
      <alignment vertical="top" wrapText="1"/>
    </xf>
    <xf numFmtId="164" fontId="1" fillId="0" borderId="27" xfId="0" applyNumberFormat="1" applyFont="1" applyFill="1" applyBorder="1" applyAlignment="1">
      <alignment vertical="top" wrapText="1"/>
    </xf>
    <xf numFmtId="164" fontId="12" fillId="0" borderId="10" xfId="0" applyNumberFormat="1" applyFont="1" applyFill="1" applyBorder="1" applyAlignment="1">
      <alignment vertical="center" wrapText="1"/>
    </xf>
    <xf numFmtId="164" fontId="1" fillId="0" borderId="13" xfId="0" applyNumberFormat="1" applyFont="1" applyFill="1" applyBorder="1" applyAlignment="1">
      <alignment vertical="center" wrapText="1"/>
    </xf>
    <xf numFmtId="164" fontId="12" fillId="0" borderId="12" xfId="0" applyNumberFormat="1" applyFont="1" applyFill="1" applyBorder="1" applyAlignment="1">
      <alignment vertical="center" wrapText="1"/>
    </xf>
    <xf numFmtId="0" fontId="0" fillId="0" borderId="10" xfId="22" applyFont="1" applyFill="1" applyBorder="1" applyAlignment="1">
      <alignment vertical="center" wrapText="1"/>
      <protection/>
    </xf>
    <xf numFmtId="0" fontId="0" fillId="0" borderId="0" xfId="23" applyFont="1" applyFill="1" applyBorder="1" applyAlignment="1">
      <alignment vertical="center" wrapText="1"/>
      <protection/>
    </xf>
    <xf numFmtId="165" fontId="13" fillId="6" borderId="10" xfId="25" applyNumberFormat="1" applyFont="1" applyFill="1" applyBorder="1" applyAlignment="1">
      <alignment/>
      <protection/>
    </xf>
    <xf numFmtId="164" fontId="12" fillId="0" borderId="0" xfId="0" applyNumberFormat="1" applyFont="1" applyFill="1" applyBorder="1" applyAlignment="1">
      <alignment vertical="top" wrapText="1"/>
    </xf>
    <xf numFmtId="0" fontId="13" fillId="6" borderId="10" xfId="30" applyFont="1" applyFill="1" applyBorder="1" applyAlignment="1">
      <alignment wrapText="1"/>
      <protection/>
    </xf>
    <xf numFmtId="165" fontId="4" fillId="6" borderId="0" xfId="25" applyNumberFormat="1" applyFont="1" applyFill="1" applyBorder="1" applyAlignment="1">
      <alignment/>
      <protection/>
    </xf>
    <xf numFmtId="164" fontId="4" fillId="0" borderId="10" xfId="0" applyNumberFormat="1" applyFont="1" applyFill="1" applyBorder="1" applyAlignment="1">
      <alignment vertical="top" wrapText="1"/>
    </xf>
    <xf numFmtId="0" fontId="4" fillId="7" borderId="10" xfId="33" applyFont="1" applyFill="1" applyBorder="1" applyAlignment="1">
      <alignment/>
      <protection/>
    </xf>
    <xf numFmtId="0" fontId="4" fillId="7" borderId="0" xfId="33" applyFont="1" applyFill="1" applyBorder="1" applyAlignment="1">
      <alignment/>
      <protection/>
    </xf>
    <xf numFmtId="164" fontId="4" fillId="0" borderId="12" xfId="0" applyNumberFormat="1" applyFont="1" applyFill="1" applyBorder="1" applyAlignment="1">
      <alignment vertical="top" wrapText="1"/>
    </xf>
    <xf numFmtId="165" fontId="4" fillId="7" borderId="10" xfId="33" applyNumberFormat="1" applyFont="1" applyFill="1" applyBorder="1" applyAlignment="1">
      <alignment/>
      <protection/>
    </xf>
    <xf numFmtId="0" fontId="0" fillId="0" borderId="28" xfId="0" applyFill="1" applyBorder="1" applyAlignment="1">
      <alignment vertical="top" wrapText="1"/>
    </xf>
    <xf numFmtId="0" fontId="0" fillId="0" borderId="25" xfId="0" applyFill="1" applyBorder="1" applyAlignment="1">
      <alignment vertical="top" wrapText="1"/>
    </xf>
    <xf numFmtId="0" fontId="0" fillId="0" borderId="29" xfId="0" applyFill="1" applyBorder="1" applyAlignment="1">
      <alignment vertical="top" wrapText="1"/>
    </xf>
    <xf numFmtId="14" fontId="0" fillId="0" borderId="9" xfId="0" applyNumberFormat="1" applyFill="1" applyBorder="1" applyAlignment="1">
      <alignment horizontal="left" vertical="top" wrapText="1"/>
    </xf>
    <xf numFmtId="0" fontId="0" fillId="0" borderId="0" xfId="26" applyFont="1" applyFill="1" applyBorder="1" applyAlignment="1">
      <alignment horizontal="left" vertical="top" wrapText="1"/>
      <protection/>
    </xf>
    <xf numFmtId="0" fontId="0" fillId="5" borderId="10" xfId="26" applyFont="1" applyFill="1" applyBorder="1" applyAlignment="1">
      <alignment horizontal="left" vertical="top" wrapText="1"/>
      <protection/>
    </xf>
    <xf numFmtId="14" fontId="0" fillId="5" borderId="9" xfId="0" applyNumberFormat="1" applyFill="1" applyBorder="1" applyAlignment="1">
      <alignment horizontal="left" vertical="top" wrapText="1"/>
    </xf>
    <xf numFmtId="0" fontId="13" fillId="6" borderId="0" xfId="33" applyFont="1" applyFill="1" applyBorder="1" applyAlignment="1">
      <alignment horizontal="left" vertical="top" wrapText="1"/>
      <protection/>
    </xf>
    <xf numFmtId="0" fontId="13" fillId="0" borderId="0" xfId="33" applyFont="1" applyFill="1" applyBorder="1" applyAlignment="1">
      <alignment horizontal="left" vertical="top" wrapText="1"/>
      <protection/>
    </xf>
    <xf numFmtId="0" fontId="13" fillId="6" borderId="0" xfId="32" applyFont="1" applyFill="1" applyBorder="1" applyAlignment="1">
      <alignment horizontal="left" vertical="top" wrapText="1"/>
      <protection/>
    </xf>
    <xf numFmtId="0" fontId="13" fillId="0" borderId="0" xfId="32" applyFont="1" applyFill="1" applyBorder="1" applyAlignment="1">
      <alignment horizontal="left" vertical="top" wrapText="1"/>
      <protection/>
    </xf>
    <xf numFmtId="14" fontId="0" fillId="5" borderId="26" xfId="0" applyNumberFormat="1" applyFill="1" applyBorder="1" applyAlignment="1">
      <alignment horizontal="left" vertical="top" wrapText="1"/>
    </xf>
    <xf numFmtId="0" fontId="13" fillId="6" borderId="10" xfId="27" applyFont="1" applyFill="1" applyBorder="1" applyAlignment="1">
      <alignment horizontal="left" vertical="top" wrapText="1"/>
      <protection/>
    </xf>
    <xf numFmtId="0" fontId="13" fillId="6" borderId="10" xfId="22" applyFont="1" applyFill="1" applyBorder="1" applyAlignment="1">
      <alignment vertical="top" wrapText="1"/>
      <protection/>
    </xf>
    <xf numFmtId="0" fontId="13" fillId="6" borderId="0" xfId="22" applyFont="1" applyFill="1" applyBorder="1" applyAlignment="1">
      <alignment vertical="top" wrapText="1"/>
      <protection/>
    </xf>
    <xf numFmtId="164" fontId="12" fillId="6" borderId="10" xfId="27" applyNumberFormat="1" applyFont="1" applyFill="1" applyBorder="1" applyAlignment="1">
      <alignment vertical="top"/>
      <protection/>
    </xf>
    <xf numFmtId="164" fontId="12" fillId="0" borderId="10" xfId="27" applyNumberFormat="1" applyFont="1" applyFill="1" applyBorder="1" applyAlignment="1">
      <alignment vertical="top"/>
      <protection/>
    </xf>
    <xf numFmtId="164" fontId="12" fillId="6" borderId="0" xfId="22" applyNumberFormat="1" applyFont="1" applyFill="1" applyBorder="1" applyAlignment="1">
      <alignment vertical="top"/>
      <protection/>
    </xf>
    <xf numFmtId="0" fontId="0" fillId="6" borderId="0" xfId="22" applyFont="1" applyFill="1" applyBorder="1" applyAlignment="1">
      <alignment vertical="top" wrapText="1"/>
      <protection/>
    </xf>
    <xf numFmtId="0" fontId="0" fillId="6" borderId="10" xfId="30" applyFont="1" applyFill="1" applyBorder="1" applyAlignment="1">
      <alignment vertical="top" wrapText="1"/>
      <protection/>
    </xf>
    <xf numFmtId="0" fontId="13" fillId="7" borderId="10" xfId="30" applyFont="1" applyFill="1" applyBorder="1" applyAlignment="1">
      <alignment vertical="top"/>
      <protection/>
    </xf>
    <xf numFmtId="0" fontId="13" fillId="7" borderId="10" xfId="30" applyFont="1" applyFill="1" applyBorder="1" applyAlignment="1">
      <alignment vertical="top" wrapText="1"/>
      <protection/>
    </xf>
    <xf numFmtId="164" fontId="12" fillId="6" borderId="10" xfId="30" applyNumberFormat="1" applyFont="1" applyFill="1" applyBorder="1" applyAlignment="1">
      <alignment vertical="top"/>
      <protection/>
    </xf>
    <xf numFmtId="164" fontId="12" fillId="7" borderId="10" xfId="30" applyNumberFormat="1" applyFont="1" applyFill="1" applyBorder="1" applyAlignment="1">
      <alignment vertical="top"/>
      <protection/>
    </xf>
    <xf numFmtId="0" fontId="13" fillId="6" borderId="10" xfId="30" applyFont="1" applyFill="1" applyBorder="1" applyAlignment="1">
      <alignment vertical="top" wrapText="1"/>
      <protection/>
    </xf>
    <xf numFmtId="0" fontId="13" fillId="6" borderId="10" xfId="29" applyFont="1" applyFill="1" applyBorder="1" applyAlignment="1">
      <alignment vertical="top" wrapText="1"/>
      <protection/>
    </xf>
    <xf numFmtId="164" fontId="12" fillId="5" borderId="10" xfId="0" applyNumberFormat="1" applyFont="1" applyFill="1" applyBorder="1" applyAlignment="1">
      <alignment horizontal="right" vertical="top" wrapText="1"/>
    </xf>
    <xf numFmtId="164" fontId="12" fillId="5" borderId="12" xfId="0" applyNumberFormat="1" applyFont="1" applyFill="1" applyBorder="1" applyAlignment="1">
      <alignment horizontal="right" vertical="top" wrapText="1"/>
    </xf>
    <xf numFmtId="164" fontId="12" fillId="6" borderId="10" xfId="29" applyNumberFormat="1" applyFont="1" applyFill="1" applyBorder="1" applyAlignment="1">
      <alignment horizontal="right" vertical="top"/>
      <protection/>
    </xf>
    <xf numFmtId="0" fontId="0" fillId="6" borderId="10" xfId="29" applyFont="1" applyFill="1" applyBorder="1" applyAlignment="1">
      <alignment vertical="top" wrapText="1"/>
      <protection/>
    </xf>
    <xf numFmtId="0" fontId="13" fillId="6" borderId="10" xfId="28" applyFont="1" applyFill="1" applyBorder="1" applyAlignment="1">
      <alignment horizontal="left" vertical="top" wrapText="1"/>
      <protection/>
    </xf>
    <xf numFmtId="0" fontId="13" fillId="0" borderId="10" xfId="28" applyFont="1" applyFill="1" applyBorder="1" applyAlignment="1">
      <alignment horizontal="left" vertical="top" wrapText="1"/>
      <protection/>
    </xf>
    <xf numFmtId="0" fontId="13" fillId="6" borderId="10" xfId="28" applyFont="1" applyFill="1" applyBorder="1" applyAlignment="1">
      <alignment horizontal="left" vertical="top"/>
      <protection/>
    </xf>
    <xf numFmtId="164" fontId="12" fillId="0" borderId="0" xfId="22" applyNumberFormat="1" applyFont="1" applyFill="1" applyBorder="1" applyAlignment="1">
      <alignment vertical="top"/>
      <protection/>
    </xf>
    <xf numFmtId="164" fontId="12" fillId="0" borderId="10" xfId="28" applyNumberFormat="1" applyFont="1" applyFill="1" applyBorder="1" applyAlignment="1">
      <alignment vertical="top"/>
      <protection/>
    </xf>
    <xf numFmtId="164" fontId="12" fillId="6" borderId="10" xfId="22" applyNumberFormat="1" applyFont="1" applyFill="1" applyBorder="1" applyAlignment="1">
      <alignment vertical="top"/>
      <protection/>
    </xf>
    <xf numFmtId="0" fontId="13" fillId="6" borderId="0" xfId="28" applyFont="1" applyFill="1" applyBorder="1" applyAlignment="1">
      <alignment horizontal="left" vertical="top" wrapText="1"/>
      <protection/>
    </xf>
    <xf numFmtId="164" fontId="12" fillId="5" borderId="0" xfId="22" applyNumberFormat="1" applyFont="1" applyFill="1" applyBorder="1" applyAlignment="1">
      <alignment vertical="top"/>
      <protection/>
    </xf>
    <xf numFmtId="164" fontId="12" fillId="6" borderId="12" xfId="28" applyNumberFormat="1" applyFont="1" applyFill="1" applyBorder="1" applyAlignment="1">
      <alignment vertical="top"/>
      <protection/>
    </xf>
    <xf numFmtId="164" fontId="12" fillId="6" borderId="0" xfId="28" applyNumberFormat="1" applyFont="1" applyFill="1" applyBorder="1" applyAlignment="1">
      <alignment vertical="top"/>
      <protection/>
    </xf>
    <xf numFmtId="14" fontId="0" fillId="5" borderId="9" xfId="0" applyNumberFormat="1" applyFill="1" applyBorder="1" applyAlignment="1">
      <alignment vertical="top"/>
    </xf>
    <xf numFmtId="164" fontId="12" fillId="5" borderId="11" xfId="0" applyNumberFormat="1" applyFont="1" applyFill="1" applyBorder="1" applyAlignment="1">
      <alignment vertical="top"/>
    </xf>
    <xf numFmtId="164" fontId="12" fillId="5" borderId="10" xfId="0" applyNumberFormat="1" applyFont="1" applyFill="1" applyBorder="1" applyAlignment="1">
      <alignment vertical="top"/>
    </xf>
    <xf numFmtId="164" fontId="12" fillId="5" borderId="12" xfId="0" applyNumberFormat="1" applyFont="1" applyFill="1" applyBorder="1" applyAlignment="1">
      <alignment vertical="top"/>
    </xf>
    <xf numFmtId="164" fontId="1" fillId="5" borderId="13" xfId="0" applyNumberFormat="1" applyFont="1" applyFill="1" applyBorder="1" applyAlignment="1">
      <alignment vertical="top"/>
    </xf>
    <xf numFmtId="0" fontId="0" fillId="0" borderId="0" xfId="29" applyFont="1" applyFill="1" applyBorder="1" applyAlignment="1">
      <alignment vertical="top" wrapText="1"/>
      <protection/>
    </xf>
    <xf numFmtId="14" fontId="0" fillId="5" borderId="9" xfId="0" applyNumberFormat="1" applyFill="1" applyBorder="1" applyAlignment="1">
      <alignment horizontal="center" vertical="top" wrapText="1"/>
    </xf>
    <xf numFmtId="164" fontId="12" fillId="5" borderId="12" xfId="29" applyNumberFormat="1" applyFont="1" applyFill="1" applyBorder="1" applyAlignment="1">
      <alignment vertical="top"/>
      <protection/>
    </xf>
    <xf numFmtId="164" fontId="1" fillId="0" borderId="13" xfId="0" applyNumberFormat="1" applyFont="1" applyFill="1" applyBorder="1" applyAlignment="1">
      <alignment vertical="top"/>
    </xf>
    <xf numFmtId="0" fontId="13" fillId="6" borderId="10" xfId="25" applyFont="1" applyFill="1" applyBorder="1" applyAlignment="1">
      <alignment vertical="top" wrapText="1"/>
      <protection/>
    </xf>
    <xf numFmtId="0" fontId="13" fillId="6" borderId="0" xfId="30" applyFont="1" applyFill="1" applyBorder="1" applyAlignment="1">
      <alignment vertical="top" wrapText="1"/>
      <protection/>
    </xf>
    <xf numFmtId="0" fontId="13" fillId="7" borderId="10" xfId="22" applyFont="1" applyFill="1" applyBorder="1" applyAlignment="1">
      <alignment vertical="top" wrapText="1"/>
      <protection/>
    </xf>
    <xf numFmtId="0" fontId="13" fillId="0" borderId="10" xfId="25" applyFont="1" applyFill="1" applyBorder="1" applyAlignment="1">
      <alignment horizontal="left" vertical="top" wrapText="1"/>
      <protection/>
    </xf>
    <xf numFmtId="0" fontId="0" fillId="0" borderId="10" xfId="0" applyFill="1" applyBorder="1" applyAlignment="1">
      <alignment horizontal="left" vertical="top" wrapText="1"/>
    </xf>
    <xf numFmtId="164" fontId="12" fillId="0" borderId="10" xfId="0" applyNumberFormat="1" applyFont="1" applyFill="1" applyBorder="1" applyAlignment="1">
      <alignment vertical="top"/>
    </xf>
    <xf numFmtId="164" fontId="12" fillId="0" borderId="0" xfId="0" applyNumberFormat="1" applyFont="1" applyFill="1" applyBorder="1" applyAlignment="1">
      <alignment vertical="top"/>
    </xf>
    <xf numFmtId="164" fontId="12" fillId="6" borderId="10" xfId="25" applyNumberFormat="1" applyFont="1" applyFill="1" applyBorder="1" applyAlignment="1">
      <alignment vertical="top"/>
      <protection/>
    </xf>
    <xf numFmtId="164" fontId="12" fillId="7" borderId="0" xfId="22" applyNumberFormat="1" applyFont="1" applyFill="1" applyBorder="1" applyAlignment="1">
      <alignment vertical="top"/>
      <protection/>
    </xf>
    <xf numFmtId="164" fontId="12" fillId="7" borderId="10" xfId="22" applyNumberFormat="1" applyFont="1" applyFill="1" applyBorder="1" applyAlignment="1">
      <alignment vertical="top"/>
      <protection/>
    </xf>
    <xf numFmtId="164" fontId="12" fillId="0" borderId="10" xfId="25" applyNumberFormat="1" applyFont="1" applyFill="1" applyBorder="1" applyAlignment="1">
      <alignment vertical="top"/>
      <protection/>
    </xf>
    <xf numFmtId="164" fontId="12" fillId="6" borderId="0" xfId="25" applyNumberFormat="1" applyFont="1" applyFill="1" applyBorder="1" applyAlignment="1">
      <alignment vertical="top"/>
      <protection/>
    </xf>
    <xf numFmtId="164" fontId="12" fillId="5" borderId="0" xfId="0" applyNumberFormat="1" applyFont="1" applyFill="1" applyBorder="1" applyAlignment="1">
      <alignment vertical="top"/>
    </xf>
    <xf numFmtId="14" fontId="0" fillId="5" borderId="26" xfId="0" applyNumberFormat="1" applyFill="1" applyBorder="1" applyAlignment="1">
      <alignment horizontal="center" vertical="top"/>
    </xf>
    <xf numFmtId="14" fontId="0" fillId="0" borderId="26" xfId="0" applyNumberFormat="1" applyFont="1" applyFill="1" applyBorder="1" applyAlignment="1">
      <alignment horizontal="center" vertical="top"/>
    </xf>
    <xf numFmtId="0" fontId="13" fillId="0" borderId="10" xfId="25" applyFont="1" applyFill="1" applyBorder="1" applyAlignment="1">
      <alignment vertical="top" wrapText="1"/>
      <protection/>
    </xf>
    <xf numFmtId="0" fontId="13" fillId="0" borderId="10" xfId="30" applyFont="1" applyFill="1" applyBorder="1" applyAlignment="1">
      <alignment vertical="top" wrapText="1"/>
      <protection/>
    </xf>
    <xf numFmtId="164" fontId="12" fillId="0" borderId="0" xfId="29" applyNumberFormat="1" applyFont="1" applyFill="1" applyBorder="1" applyAlignment="1">
      <alignment vertical="top"/>
      <protection/>
    </xf>
    <xf numFmtId="0" fontId="13" fillId="5" borderId="10" xfId="25" applyFont="1" applyFill="1" applyBorder="1" applyAlignment="1">
      <alignment horizontal="left" vertical="top" wrapText="1"/>
      <protection/>
    </xf>
    <xf numFmtId="0" fontId="13" fillId="5" borderId="0" xfId="25" applyFont="1" applyFill="1" applyBorder="1" applyAlignment="1">
      <alignment horizontal="left" vertical="top" wrapText="1"/>
      <protection/>
    </xf>
    <xf numFmtId="164" fontId="12" fillId="5" borderId="10" xfId="25" applyNumberFormat="1" applyFont="1" applyFill="1" applyBorder="1" applyAlignment="1">
      <alignment vertical="top"/>
      <protection/>
    </xf>
    <xf numFmtId="14" fontId="0" fillId="5" borderId="9" xfId="0" applyNumberFormat="1" applyFill="1" applyBorder="1" applyAlignment="1">
      <alignment horizontal="center" vertical="top"/>
    </xf>
    <xf numFmtId="0" fontId="0" fillId="5" borderId="10" xfId="0" applyFill="1" applyBorder="1" applyAlignment="1">
      <alignment horizontal="left" vertical="top" wrapText="1"/>
    </xf>
    <xf numFmtId="0" fontId="0" fillId="5" borderId="0" xfId="0" applyFill="1" applyBorder="1" applyAlignment="1">
      <alignment horizontal="left" vertical="top" wrapText="1"/>
    </xf>
    <xf numFmtId="0" fontId="13" fillId="0" borderId="0" xfId="30" applyFont="1" applyFill="1" applyBorder="1" applyAlignment="1">
      <alignment vertical="top" wrapText="1"/>
      <protection/>
    </xf>
    <xf numFmtId="164" fontId="12" fillId="0" borderId="0" xfId="25" applyNumberFormat="1" applyFont="1" applyFill="1" applyBorder="1" applyAlignment="1">
      <alignment vertical="top"/>
      <protection/>
    </xf>
    <xf numFmtId="0" fontId="0" fillId="5" borderId="10" xfId="0" applyFont="1" applyFill="1" applyBorder="1" applyAlignment="1">
      <alignment vertical="top" wrapText="1"/>
    </xf>
    <xf numFmtId="0" fontId="0" fillId="5" borderId="10" xfId="31" applyFont="1" applyFill="1" applyBorder="1" applyAlignment="1">
      <alignment vertical="top" wrapText="1"/>
      <protection/>
    </xf>
    <xf numFmtId="0" fontId="13" fillId="6" borderId="10" xfId="26" applyFont="1" applyFill="1" applyBorder="1" applyAlignment="1">
      <alignment vertical="top" wrapText="1"/>
      <protection/>
    </xf>
    <xf numFmtId="164" fontId="12" fillId="6" borderId="10" xfId="26" applyNumberFormat="1" applyFont="1" applyFill="1" applyBorder="1" applyAlignment="1">
      <alignment vertical="top"/>
      <protection/>
    </xf>
    <xf numFmtId="0" fontId="13" fillId="0" borderId="10" xfId="26" applyFont="1" applyFill="1" applyBorder="1" applyAlignment="1">
      <alignment vertical="top" wrapText="1"/>
      <protection/>
    </xf>
    <xf numFmtId="14" fontId="0" fillId="0" borderId="9" xfId="0" applyNumberFormat="1" applyFill="1" applyBorder="1" applyAlignment="1">
      <alignment horizontal="center" vertical="center" wrapText="1"/>
    </xf>
    <xf numFmtId="0" fontId="13" fillId="5" borderId="10" xfId="26" applyFont="1" applyFill="1" applyBorder="1" applyAlignment="1">
      <alignment vertical="top" wrapText="1"/>
      <protection/>
    </xf>
    <xf numFmtId="0" fontId="13" fillId="6" borderId="10" xfId="26" applyFont="1" applyFill="1" applyBorder="1" applyAlignment="1">
      <alignment horizontal="left" vertical="top" wrapText="1"/>
      <protection/>
    </xf>
    <xf numFmtId="0" fontId="13" fillId="0" borderId="10" xfId="26" applyFont="1" applyFill="1" applyBorder="1" applyAlignment="1">
      <alignment horizontal="left" vertical="top" wrapText="1"/>
      <protection/>
    </xf>
    <xf numFmtId="0" fontId="0" fillId="0" borderId="10" xfId="26" applyFont="1" applyFill="1" applyBorder="1" applyAlignment="1">
      <alignment vertical="top" wrapText="1"/>
      <protection/>
    </xf>
    <xf numFmtId="0" fontId="0" fillId="0" borderId="10" xfId="31" applyFont="1" applyFill="1" applyBorder="1" applyAlignment="1">
      <alignment horizontal="left" vertical="top" wrapText="1"/>
      <protection/>
    </xf>
    <xf numFmtId="0" fontId="0" fillId="0" borderId="0" xfId="31" applyFont="1" applyFill="1" applyBorder="1" applyAlignment="1">
      <alignment horizontal="left" vertical="top" wrapText="1"/>
      <protection/>
    </xf>
    <xf numFmtId="0" fontId="0" fillId="5" borderId="10" xfId="31" applyFont="1" applyFill="1" applyBorder="1" applyAlignment="1">
      <alignment vertical="top" wrapText="1"/>
      <protection/>
    </xf>
    <xf numFmtId="0" fontId="0" fillId="5" borderId="0" xfId="31" applyFont="1" applyFill="1" applyBorder="1" applyAlignment="1">
      <alignment vertical="top" wrapText="1"/>
      <protection/>
    </xf>
    <xf numFmtId="0" fontId="0" fillId="0" borderId="10" xfId="31" applyFont="1" applyFill="1" applyBorder="1" applyAlignment="1">
      <alignment vertical="top" wrapText="1"/>
      <protection/>
    </xf>
    <xf numFmtId="0" fontId="0" fillId="0" borderId="0" xfId="31" applyFont="1" applyFill="1" applyBorder="1" applyAlignment="1">
      <alignment vertical="top" wrapText="1"/>
      <protection/>
    </xf>
    <xf numFmtId="0" fontId="0" fillId="5" borderId="10" xfId="31" applyFont="1" applyFill="1" applyBorder="1" applyAlignment="1">
      <alignment vertical="top" wrapText="1"/>
      <protection/>
    </xf>
    <xf numFmtId="0" fontId="0" fillId="5" borderId="0" xfId="31" applyFont="1" applyFill="1" applyBorder="1" applyAlignment="1">
      <alignment vertical="top" wrapText="1"/>
      <protection/>
    </xf>
    <xf numFmtId="164" fontId="12" fillId="5" borderId="12" xfId="25" applyNumberFormat="1" applyFont="1" applyFill="1" applyBorder="1" applyAlignment="1">
      <alignment vertical="top"/>
      <protection/>
    </xf>
    <xf numFmtId="164" fontId="12" fillId="0" borderId="12" xfId="25" applyNumberFormat="1" applyFont="1" applyFill="1" applyBorder="1" applyAlignment="1">
      <alignment vertical="top"/>
      <protection/>
    </xf>
    <xf numFmtId="164" fontId="12" fillId="5" borderId="10" xfId="31" applyNumberFormat="1" applyFont="1" applyFill="1" applyBorder="1" applyAlignment="1">
      <alignment vertical="top"/>
      <protection/>
    </xf>
    <xf numFmtId="164" fontId="12" fillId="0" borderId="12" xfId="31" applyNumberFormat="1" applyFont="1" applyFill="1" applyBorder="1" applyAlignment="1">
      <alignment vertical="top"/>
      <protection/>
    </xf>
    <xf numFmtId="164" fontId="12" fillId="5" borderId="12" xfId="31" applyNumberFormat="1" applyFont="1" applyFill="1" applyBorder="1" applyAlignment="1">
      <alignment vertical="top"/>
      <protection/>
    </xf>
    <xf numFmtId="0" fontId="0" fillId="5" borderId="10" xfId="31" applyFont="1" applyFill="1" applyBorder="1" applyAlignment="1">
      <alignment horizontal="left" vertical="top" wrapText="1"/>
      <protection/>
    </xf>
    <xf numFmtId="0" fontId="0" fillId="5" borderId="0" xfId="31" applyFont="1" applyFill="1" applyBorder="1" applyAlignment="1">
      <alignment horizontal="left" vertical="top" wrapText="1"/>
      <protection/>
    </xf>
    <xf numFmtId="14" fontId="0" fillId="5" borderId="9" xfId="0" applyNumberFormat="1" applyFont="1" applyFill="1" applyBorder="1" applyAlignment="1">
      <alignment horizontal="center" vertical="top" wrapText="1"/>
    </xf>
    <xf numFmtId="14" fontId="0" fillId="0" borderId="9" xfId="0" applyNumberFormat="1" applyFont="1" applyFill="1" applyBorder="1" applyAlignment="1">
      <alignment horizontal="center" vertical="top" wrapText="1"/>
    </xf>
    <xf numFmtId="14" fontId="0" fillId="5" borderId="9" xfId="0" applyNumberFormat="1" applyFont="1" applyFill="1" applyBorder="1" applyAlignment="1">
      <alignment horizontal="center" vertical="top" wrapText="1"/>
    </xf>
    <xf numFmtId="164" fontId="12" fillId="0" borderId="0" xfId="31" applyNumberFormat="1" applyFont="1" applyFill="1" applyBorder="1" applyAlignment="1">
      <alignment vertical="top"/>
      <protection/>
    </xf>
    <xf numFmtId="164" fontId="1" fillId="0" borderId="27" xfId="0" applyNumberFormat="1" applyFont="1" applyFill="1" applyBorder="1" applyAlignment="1">
      <alignment vertical="top" wrapText="1"/>
    </xf>
    <xf numFmtId="0" fontId="0" fillId="5" borderId="10" xfId="26" applyFont="1" applyFill="1" applyBorder="1" applyAlignment="1">
      <alignment vertical="top" wrapText="1"/>
      <protection/>
    </xf>
    <xf numFmtId="0" fontId="0" fillId="2" borderId="0" xfId="0" applyFont="1" applyFill="1" applyAlignment="1">
      <alignment/>
    </xf>
    <xf numFmtId="0" fontId="13" fillId="5" borderId="10" xfId="31" applyFont="1" applyFill="1" applyBorder="1" applyAlignment="1">
      <alignment vertical="top" wrapText="1"/>
      <protection/>
    </xf>
    <xf numFmtId="0" fontId="0" fillId="0" borderId="10" xfId="0" applyFill="1" applyBorder="1" applyAlignment="1">
      <alignment wrapText="1"/>
    </xf>
    <xf numFmtId="0" fontId="0" fillId="0" borderId="0" xfId="0" applyFill="1" applyBorder="1" applyAlignment="1">
      <alignment wrapText="1"/>
    </xf>
    <xf numFmtId="0" fontId="0" fillId="0" borderId="9" xfId="0" applyFill="1" applyBorder="1" applyAlignment="1">
      <alignment wrapText="1"/>
    </xf>
    <xf numFmtId="0" fontId="0" fillId="0" borderId="11" xfId="0" applyFill="1" applyBorder="1" applyAlignment="1">
      <alignment horizontal="center" vertical="top" wrapText="1"/>
    </xf>
    <xf numFmtId="0" fontId="0" fillId="0" borderId="10" xfId="0" applyFill="1" applyBorder="1" applyAlignment="1">
      <alignment horizontal="center" vertical="top" wrapText="1"/>
    </xf>
    <xf numFmtId="0" fontId="0" fillId="0" borderId="12" xfId="0" applyFont="1" applyFill="1" applyBorder="1" applyAlignment="1">
      <alignment horizontal="center" vertical="top" wrapText="1"/>
    </xf>
    <xf numFmtId="0" fontId="1" fillId="0" borderId="13" xfId="0" applyFont="1" applyFill="1" applyBorder="1" applyAlignment="1">
      <alignment horizontal="center" vertical="top" wrapText="1"/>
    </xf>
    <xf numFmtId="0" fontId="0" fillId="0" borderId="30" xfId="0" applyFill="1" applyBorder="1" applyAlignment="1">
      <alignment/>
    </xf>
    <xf numFmtId="0" fontId="0" fillId="0" borderId="0" xfId="31" applyFont="1" applyFill="1" applyBorder="1" applyAlignment="1">
      <alignment vertical="top" wrapText="1"/>
      <protection/>
    </xf>
    <xf numFmtId="0" fontId="0" fillId="0" borderId="10" xfId="22" applyFont="1" applyFill="1" applyBorder="1" applyAlignment="1">
      <alignment vertical="top" wrapText="1"/>
      <protection/>
    </xf>
    <xf numFmtId="0" fontId="13" fillId="5" borderId="10" xfId="29" applyFont="1" applyFill="1" applyBorder="1" applyAlignment="1">
      <alignment vertical="top" wrapText="1"/>
      <protection/>
    </xf>
    <xf numFmtId="0" fontId="0" fillId="5" borderId="0" xfId="29" applyFont="1" applyFill="1" applyBorder="1" applyAlignment="1">
      <alignment vertical="top" wrapText="1"/>
      <protection/>
    </xf>
    <xf numFmtId="0" fontId="0" fillId="0" borderId="0" xfId="22" applyFont="1" applyFill="1" applyBorder="1" applyAlignment="1">
      <alignment vertical="top" wrapText="1"/>
      <protection/>
    </xf>
    <xf numFmtId="0" fontId="0" fillId="5" borderId="10" xfId="22" applyFont="1" applyFill="1" applyBorder="1" applyAlignment="1">
      <alignment vertical="top" wrapText="1"/>
      <protection/>
    </xf>
    <xf numFmtId="0" fontId="0" fillId="5" borderId="0" xfId="0" applyFill="1" applyBorder="1" applyAlignment="1">
      <alignment horizontal="left" vertical="center" wrapText="1"/>
    </xf>
    <xf numFmtId="0" fontId="0" fillId="0" borderId="0" xfId="0" applyFill="1" applyBorder="1" applyAlignment="1">
      <alignment horizontal="left" vertical="center" wrapText="1"/>
    </xf>
    <xf numFmtId="0" fontId="13" fillId="0" borderId="0" xfId="32" applyFont="1" applyFill="1" applyBorder="1" applyAlignment="1">
      <alignment horizontal="left" vertical="center" wrapText="1"/>
      <protection/>
    </xf>
    <xf numFmtId="0" fontId="13" fillId="5" borderId="10" xfId="31" applyFont="1" applyFill="1" applyBorder="1" applyAlignment="1">
      <alignment horizontal="left" vertical="center" wrapText="1"/>
      <protection/>
    </xf>
    <xf numFmtId="14" fontId="0" fillId="5" borderId="9" xfId="0" applyNumberFormat="1" applyFill="1" applyBorder="1" applyAlignment="1">
      <alignment horizontal="left" vertical="center" wrapText="1"/>
    </xf>
    <xf numFmtId="14" fontId="0" fillId="0" borderId="26" xfId="0" applyNumberFormat="1" applyFill="1" applyBorder="1" applyAlignment="1">
      <alignment horizontal="left" vertical="center" wrapText="1"/>
    </xf>
    <xf numFmtId="0" fontId="13" fillId="0" borderId="10" xfId="26" applyFont="1" applyFill="1" applyBorder="1" applyAlignment="1">
      <alignment horizontal="left" vertical="center" wrapText="1"/>
      <protection/>
    </xf>
    <xf numFmtId="0" fontId="13" fillId="0" borderId="0" xfId="22" applyFont="1" applyFill="1" applyBorder="1" applyAlignment="1">
      <alignment vertical="top" wrapText="1"/>
      <protection/>
    </xf>
    <xf numFmtId="0" fontId="13" fillId="5" borderId="0" xfId="22" applyFont="1" applyFill="1" applyBorder="1" applyAlignment="1">
      <alignment vertical="top" wrapText="1"/>
      <protection/>
    </xf>
    <xf numFmtId="0" fontId="0" fillId="0" borderId="0" xfId="22" applyFont="1" applyFill="1" applyBorder="1" applyAlignment="1">
      <alignment horizontal="left" vertical="top" wrapText="1"/>
      <protection/>
    </xf>
    <xf numFmtId="0" fontId="0" fillId="0" borderId="31" xfId="0" applyFont="1" applyBorder="1" applyAlignment="1">
      <alignment vertical="top" wrapText="1"/>
    </xf>
    <xf numFmtId="0" fontId="0" fillId="0" borderId="13" xfId="0" applyFont="1" applyBorder="1" applyAlignment="1">
      <alignment vertical="top" wrapText="1"/>
    </xf>
    <xf numFmtId="0" fontId="0" fillId="0" borderId="27" xfId="0" applyFont="1" applyBorder="1" applyAlignment="1">
      <alignment vertical="top" wrapText="1"/>
    </xf>
    <xf numFmtId="0" fontId="0" fillId="0" borderId="13" xfId="0" applyFont="1" applyFill="1" applyBorder="1" applyAlignment="1">
      <alignment vertical="top" wrapText="1"/>
    </xf>
    <xf numFmtId="0" fontId="0" fillId="0" borderId="27" xfId="0" applyFont="1" applyBorder="1" applyAlignment="1">
      <alignment vertical="top"/>
    </xf>
    <xf numFmtId="0" fontId="0" fillId="0" borderId="13" xfId="0" applyFont="1" applyFill="1" applyBorder="1" applyAlignment="1">
      <alignment vertical="top"/>
    </xf>
    <xf numFmtId="15" fontId="0" fillId="0" borderId="28" xfId="0" applyNumberFormat="1" applyFont="1" applyFill="1" applyBorder="1" applyAlignment="1">
      <alignment horizontal="center" vertical="top"/>
    </xf>
    <xf numFmtId="15" fontId="0" fillId="0" borderId="9" xfId="0" applyNumberFormat="1" applyFont="1" applyFill="1" applyBorder="1" applyAlignment="1">
      <alignment horizontal="center" vertical="top"/>
    </xf>
    <xf numFmtId="15" fontId="0" fillId="0" borderId="9" xfId="0" applyNumberFormat="1" applyFont="1" applyFill="1" applyBorder="1" applyAlignment="1" quotePrefix="1">
      <alignment horizontal="center" vertical="top"/>
    </xf>
    <xf numFmtId="0" fontId="0" fillId="0" borderId="25" xfId="0" applyFont="1" applyFill="1" applyBorder="1" applyAlignment="1">
      <alignment vertical="top" wrapText="1"/>
    </xf>
    <xf numFmtId="0" fontId="13" fillId="5" borderId="10" xfId="31" applyFont="1" applyFill="1" applyBorder="1" applyAlignment="1">
      <alignment horizontal="left" vertical="top" wrapText="1"/>
      <protection/>
    </xf>
    <xf numFmtId="0" fontId="0" fillId="6" borderId="10" xfId="26" applyFont="1" applyFill="1" applyBorder="1" applyAlignment="1">
      <alignment horizontal="left" vertical="top" wrapText="1"/>
      <protection/>
    </xf>
    <xf numFmtId="0" fontId="0" fillId="0" borderId="10" xfId="26" applyFont="1" applyFill="1" applyBorder="1" applyAlignment="1">
      <alignment horizontal="left" vertical="top" wrapText="1"/>
      <protection/>
    </xf>
    <xf numFmtId="0" fontId="0" fillId="6" borderId="10" xfId="26" applyFont="1" applyFill="1" applyBorder="1" applyAlignment="1">
      <alignment horizontal="left" vertical="top"/>
      <protection/>
    </xf>
    <xf numFmtId="0" fontId="0" fillId="0" borderId="10" xfId="26" applyFont="1" applyFill="1" applyBorder="1" applyAlignment="1">
      <alignment horizontal="left" vertical="top"/>
      <protection/>
    </xf>
    <xf numFmtId="0" fontId="13" fillId="0" borderId="10" xfId="31" applyFont="1" applyFill="1" applyBorder="1" applyAlignment="1">
      <alignment horizontal="left" vertical="top" wrapText="1"/>
      <protection/>
    </xf>
    <xf numFmtId="164" fontId="12" fillId="5" borderId="10" xfId="26" applyNumberFormat="1" applyFont="1" applyFill="1" applyBorder="1" applyAlignment="1">
      <alignment horizontal="right" vertical="top"/>
      <protection/>
    </xf>
    <xf numFmtId="164" fontId="1" fillId="5" borderId="13" xfId="0" applyNumberFormat="1" applyFont="1" applyFill="1" applyBorder="1" applyAlignment="1">
      <alignment horizontal="right" vertical="top" wrapText="1"/>
    </xf>
    <xf numFmtId="164" fontId="12" fillId="0" borderId="10" xfId="0" applyNumberFormat="1" applyFont="1" applyFill="1" applyBorder="1" applyAlignment="1">
      <alignment horizontal="right" vertical="top" wrapText="1"/>
    </xf>
    <xf numFmtId="164" fontId="12" fillId="0" borderId="0" xfId="26" applyNumberFormat="1" applyFont="1" applyFill="1" applyBorder="1" applyAlignment="1">
      <alignment horizontal="right" vertical="top"/>
      <protection/>
    </xf>
    <xf numFmtId="164" fontId="12" fillId="0" borderId="12" xfId="0" applyNumberFormat="1" applyFont="1" applyFill="1" applyBorder="1" applyAlignment="1">
      <alignment horizontal="right" vertical="top" wrapText="1"/>
    </xf>
    <xf numFmtId="164" fontId="12" fillId="0" borderId="10" xfId="26" applyNumberFormat="1" applyFont="1" applyFill="1" applyBorder="1" applyAlignment="1">
      <alignment horizontal="right" vertical="top"/>
      <protection/>
    </xf>
    <xf numFmtId="164" fontId="1" fillId="0" borderId="13" xfId="0" applyNumberFormat="1" applyFont="1" applyFill="1" applyBorder="1" applyAlignment="1">
      <alignment horizontal="right" vertical="top" wrapText="1"/>
    </xf>
    <xf numFmtId="164" fontId="12" fillId="0" borderId="10" xfId="31" applyNumberFormat="1" applyFont="1" applyFill="1" applyBorder="1" applyAlignment="1">
      <alignment horizontal="right" vertical="top"/>
      <protection/>
    </xf>
    <xf numFmtId="164" fontId="1" fillId="0" borderId="27" xfId="0" applyNumberFormat="1" applyFont="1" applyFill="1" applyBorder="1" applyAlignment="1">
      <alignment horizontal="right" vertical="top" wrapText="1"/>
    </xf>
    <xf numFmtId="164" fontId="12" fillId="6" borderId="10" xfId="33" applyNumberFormat="1" applyFont="1" applyFill="1" applyBorder="1" applyAlignment="1">
      <alignment horizontal="right" vertical="top"/>
      <protection/>
    </xf>
    <xf numFmtId="164" fontId="12" fillId="0" borderId="10" xfId="33" applyNumberFormat="1" applyFont="1" applyFill="1" applyBorder="1" applyAlignment="1">
      <alignment horizontal="right" vertical="top"/>
      <protection/>
    </xf>
    <xf numFmtId="164" fontId="12" fillId="5" borderId="10" xfId="31" applyNumberFormat="1" applyFont="1" applyFill="1" applyBorder="1" applyAlignment="1">
      <alignment horizontal="right" vertical="top"/>
      <protection/>
    </xf>
    <xf numFmtId="164" fontId="1" fillId="5" borderId="27" xfId="0" applyNumberFormat="1" applyFont="1" applyFill="1" applyBorder="1" applyAlignment="1">
      <alignment horizontal="right" vertical="top" wrapText="1"/>
    </xf>
    <xf numFmtId="164" fontId="12" fillId="5" borderId="10" xfId="22" applyNumberFormat="1" applyFont="1" applyFill="1" applyBorder="1" applyAlignment="1">
      <alignment horizontal="right" vertical="top"/>
      <protection/>
    </xf>
    <xf numFmtId="0" fontId="0" fillId="5" borderId="0" xfId="22" applyFont="1" applyFill="1" applyBorder="1" applyAlignment="1">
      <alignment vertical="top" wrapText="1"/>
      <protection/>
    </xf>
    <xf numFmtId="164" fontId="12" fillId="0" borderId="8" xfId="0" applyNumberFormat="1" applyFont="1" applyFill="1" applyBorder="1" applyAlignment="1">
      <alignment vertical="top" wrapText="1"/>
    </xf>
    <xf numFmtId="164" fontId="12" fillId="0" borderId="8" xfId="22" applyNumberFormat="1" applyFont="1" applyFill="1" applyBorder="1" applyAlignment="1">
      <alignment vertical="top"/>
      <protection/>
    </xf>
    <xf numFmtId="14" fontId="0" fillId="0" borderId="9" xfId="0" applyNumberFormat="1" applyFill="1" applyBorder="1" applyAlignment="1">
      <alignment horizontal="center" vertical="top"/>
    </xf>
    <xf numFmtId="0" fontId="13" fillId="6" borderId="10" xfId="33" applyFont="1" applyFill="1" applyBorder="1" applyAlignment="1">
      <alignment horizontal="left" vertical="top" wrapText="1"/>
      <protection/>
    </xf>
    <xf numFmtId="0" fontId="13" fillId="0" borderId="10" xfId="33" applyFont="1" applyFill="1" applyBorder="1" applyAlignment="1">
      <alignment horizontal="left" vertical="top" wrapText="1"/>
      <protection/>
    </xf>
    <xf numFmtId="0" fontId="13" fillId="5" borderId="10" xfId="22" applyFont="1" applyFill="1" applyBorder="1" applyAlignment="1">
      <alignment horizontal="left" vertical="top" wrapText="1"/>
      <protection/>
    </xf>
    <xf numFmtId="0" fontId="1" fillId="3" borderId="32" xfId="0" applyFont="1" applyFill="1" applyBorder="1" applyAlignment="1">
      <alignment horizontal="center"/>
    </xf>
    <xf numFmtId="0" fontId="1" fillId="3" borderId="6" xfId="0" applyFont="1" applyFill="1" applyBorder="1" applyAlignment="1">
      <alignment horizontal="center"/>
    </xf>
    <xf numFmtId="0" fontId="1" fillId="3" borderId="24" xfId="0" applyFont="1" applyFill="1" applyBorder="1" applyAlignment="1">
      <alignment horizontal="center"/>
    </xf>
  </cellXfs>
  <cellStyles count="22">
    <cellStyle name="Normal" xfId="0"/>
    <cellStyle name="Comma" xfId="16"/>
    <cellStyle name="Comma [0]" xfId="17"/>
    <cellStyle name="Currency" xfId="18"/>
    <cellStyle name="Currency [0]" xfId="19"/>
    <cellStyle name="Followed Hyperlink" xfId="20"/>
    <cellStyle name="Hyperlink" xfId="21"/>
    <cellStyle name="Normal_A Walker" xfId="22"/>
    <cellStyle name="Normal_C Bolt" xfId="23"/>
    <cellStyle name="Normal_Data Table" xfId="24"/>
    <cellStyle name="Normal_I Prosser" xfId="25"/>
    <cellStyle name="Normal_J Chittleburgh" xfId="26"/>
    <cellStyle name="Normal_J Lazarus" xfId="27"/>
    <cellStyle name="Normal_J Thomas" xfId="28"/>
    <cellStyle name="Normal_L Rollason" xfId="29"/>
    <cellStyle name="Normal_M Beswick" xfId="30"/>
    <cellStyle name="Normal_M Lee" xfId="31"/>
    <cellStyle name="Normal_P Bucks" xfId="32"/>
    <cellStyle name="Normal_R Goldson" xfId="33"/>
    <cellStyle name="Normal_Redfern data" xfId="34"/>
    <cellStyle name="Percent" xfId="35"/>
    <cellStyle name="PSChar" xfId="3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H38"/>
  <sheetViews>
    <sheetView workbookViewId="0" topLeftCell="A1">
      <selection activeCell="A1" sqref="A1"/>
    </sheetView>
  </sheetViews>
  <sheetFormatPr defaultColWidth="9.140625" defaultRowHeight="12.75"/>
  <cols>
    <col min="1" max="1" width="5.140625" style="1" customWidth="1"/>
    <col min="2" max="16384" width="9.140625" style="1" customWidth="1"/>
  </cols>
  <sheetData>
    <row r="1" ht="12.75">
      <c r="B1" s="2" t="s">
        <v>82</v>
      </c>
    </row>
    <row r="3" ht="12.75">
      <c r="B3" s="2" t="s">
        <v>76</v>
      </c>
    </row>
    <row r="5" ht="12.75">
      <c r="B5" s="1" t="s">
        <v>3</v>
      </c>
    </row>
    <row r="7" ht="12.75">
      <c r="B7" s="1" t="s">
        <v>4</v>
      </c>
    </row>
    <row r="8" ht="12.75">
      <c r="B8" s="1" t="s">
        <v>5</v>
      </c>
    </row>
    <row r="9" ht="12.75">
      <c r="B9" s="1" t="s">
        <v>7</v>
      </c>
    </row>
    <row r="10" ht="12.75">
      <c r="B10" s="1" t="s">
        <v>8</v>
      </c>
    </row>
    <row r="13" ht="12.75">
      <c r="B13" s="1" t="s">
        <v>6</v>
      </c>
    </row>
    <row r="15" ht="12.75">
      <c r="B15" s="2" t="s">
        <v>85</v>
      </c>
    </row>
    <row r="16" ht="12.75">
      <c r="B16" s="2"/>
    </row>
    <row r="17" ht="12.75">
      <c r="B17" s="2" t="s">
        <v>77</v>
      </c>
    </row>
    <row r="18" ht="12.75">
      <c r="B18" s="1" t="s">
        <v>14</v>
      </c>
    </row>
    <row r="19" ht="12.75">
      <c r="B19" s="1" t="s">
        <v>12</v>
      </c>
    </row>
    <row r="20" ht="12.75">
      <c r="B20" s="1" t="s">
        <v>13</v>
      </c>
    </row>
    <row r="23" ht="12.75">
      <c r="B23" s="2" t="s">
        <v>78</v>
      </c>
    </row>
    <row r="24" spans="2:8" ht="12.75">
      <c r="B24" s="1" t="s">
        <v>79</v>
      </c>
      <c r="G24" s="1" t="s">
        <v>80</v>
      </c>
      <c r="H24" s="1" t="s">
        <v>81</v>
      </c>
    </row>
    <row r="27" ht="12.75">
      <c r="B27" s="1" t="s">
        <v>2</v>
      </c>
    </row>
    <row r="29" ht="12.75">
      <c r="B29" s="2" t="s">
        <v>83</v>
      </c>
    </row>
    <row r="31" ht="12.75">
      <c r="B31" s="1" t="s">
        <v>86</v>
      </c>
    </row>
    <row r="32" ht="12.75">
      <c r="B32" s="1" t="s">
        <v>87</v>
      </c>
    </row>
    <row r="33" ht="12.75">
      <c r="B33" s="1" t="s">
        <v>9</v>
      </c>
    </row>
    <row r="34" ht="12.75">
      <c r="B34" s="1" t="s">
        <v>10</v>
      </c>
    </row>
    <row r="35" ht="12.75">
      <c r="B35" s="1" t="s">
        <v>11</v>
      </c>
    </row>
    <row r="38" ht="12.75">
      <c r="B38" s="1" t="s">
        <v>84</v>
      </c>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1:J25"/>
  <sheetViews>
    <sheetView workbookViewId="0" topLeftCell="A1">
      <selection activeCell="A1" sqref="A1"/>
    </sheetView>
  </sheetViews>
  <sheetFormatPr defaultColWidth="9.140625" defaultRowHeight="12.75"/>
  <cols>
    <col min="1" max="1" width="1.421875" style="1" customWidth="1"/>
    <col min="2" max="2" width="9.8515625" style="1" customWidth="1"/>
    <col min="3" max="3" width="13.8515625" style="1" customWidth="1"/>
    <col min="4" max="4" width="43.8515625" style="1" customWidth="1"/>
    <col min="5" max="8" width="11.421875" style="1" customWidth="1"/>
    <col min="9" max="9" width="14.7109375" style="1" customWidth="1"/>
    <col min="10" max="10" width="10.421875" style="1" customWidth="1"/>
    <col min="11" max="16384" width="9.140625" style="1" customWidth="1"/>
  </cols>
  <sheetData>
    <row r="1" ht="12.75">
      <c r="B1" s="2" t="s">
        <v>42</v>
      </c>
    </row>
    <row r="2" spans="2:6" ht="12.75">
      <c r="B2" s="3" t="s">
        <v>43</v>
      </c>
      <c r="D2" s="38" t="s">
        <v>69</v>
      </c>
      <c r="E2" s="39" t="s">
        <v>68</v>
      </c>
      <c r="F2" s="40"/>
    </row>
    <row r="3" spans="2:6" ht="12.75">
      <c r="B3" s="2" t="s">
        <v>44</v>
      </c>
      <c r="D3" s="3" t="str">
        <f>'B Emery'!D3</f>
        <v>2009-10</v>
      </c>
      <c r="E3" s="3" t="str">
        <f>'B Emery'!E3</f>
        <v>Quarter 4</v>
      </c>
      <c r="F3" s="3" t="str">
        <f>'B Emery'!F3</f>
        <v>1 January 2010 - 31 March 2010</v>
      </c>
    </row>
    <row r="4" ht="13.5" thickBot="1"/>
    <row r="5" spans="2:10" ht="12.75">
      <c r="B5" s="26" t="s">
        <v>45</v>
      </c>
      <c r="C5" s="25" t="s">
        <v>46</v>
      </c>
      <c r="D5" s="10" t="s">
        <v>47</v>
      </c>
      <c r="E5" s="300" t="s">
        <v>51</v>
      </c>
      <c r="F5" s="301"/>
      <c r="G5" s="301"/>
      <c r="H5" s="302"/>
      <c r="I5" s="11" t="s">
        <v>50</v>
      </c>
      <c r="J5" s="30" t="s">
        <v>55</v>
      </c>
    </row>
    <row r="6" spans="2:10" s="4" customFormat="1" ht="27" customHeight="1">
      <c r="B6" s="5"/>
      <c r="C6" s="12"/>
      <c r="D6" s="6"/>
      <c r="E6" s="7" t="s">
        <v>48</v>
      </c>
      <c r="F6" s="9" t="s">
        <v>49</v>
      </c>
      <c r="G6" s="9" t="s">
        <v>100</v>
      </c>
      <c r="H6" s="61" t="s">
        <v>1</v>
      </c>
      <c r="I6" s="12" t="s">
        <v>52</v>
      </c>
      <c r="J6" s="31" t="s">
        <v>56</v>
      </c>
    </row>
    <row r="7" spans="2:10" ht="12.75">
      <c r="B7" s="13"/>
      <c r="C7" s="14"/>
      <c r="D7" s="15"/>
      <c r="E7" s="16"/>
      <c r="F7" s="14"/>
      <c r="G7" s="14"/>
      <c r="H7" s="17"/>
      <c r="I7" s="14"/>
      <c r="J7" s="36"/>
    </row>
    <row r="8" spans="2:10" ht="25.5">
      <c r="B8" s="171">
        <v>40189</v>
      </c>
      <c r="C8" s="65" t="s">
        <v>121</v>
      </c>
      <c r="D8" s="78" t="s">
        <v>236</v>
      </c>
      <c r="E8" s="172"/>
      <c r="F8" s="173">
        <f>120.72/2</f>
        <v>60.36</v>
      </c>
      <c r="G8" s="173"/>
      <c r="H8" s="174"/>
      <c r="I8" s="173"/>
      <c r="J8" s="175">
        <f aca="true" t="shared" si="0" ref="J8:J19">SUM(E8:I8)</f>
        <v>60.36</v>
      </c>
    </row>
    <row r="9" spans="2:10" ht="25.5">
      <c r="B9" s="60">
        <v>40203</v>
      </c>
      <c r="C9" s="81" t="s">
        <v>215</v>
      </c>
      <c r="D9" s="176" t="s">
        <v>254</v>
      </c>
      <c r="E9" s="57"/>
      <c r="F9" s="164">
        <v>43.08</v>
      </c>
      <c r="G9" s="57"/>
      <c r="H9" s="58"/>
      <c r="I9" s="164"/>
      <c r="J9" s="116">
        <f t="shared" si="0"/>
        <v>43.08</v>
      </c>
    </row>
    <row r="10" spans="2:10" ht="38.25">
      <c r="B10" s="64">
        <v>40203</v>
      </c>
      <c r="C10" s="249" t="s">
        <v>253</v>
      </c>
      <c r="D10" s="250" t="s">
        <v>273</v>
      </c>
      <c r="E10" s="67"/>
      <c r="F10" s="168">
        <v>30.66</v>
      </c>
      <c r="G10" s="67"/>
      <c r="H10" s="68"/>
      <c r="I10" s="168"/>
      <c r="J10" s="115">
        <f t="shared" si="0"/>
        <v>30.66</v>
      </c>
    </row>
    <row r="11" spans="2:10" ht="25.5">
      <c r="B11" s="60">
        <v>40204</v>
      </c>
      <c r="C11" s="248" t="s">
        <v>123</v>
      </c>
      <c r="D11" s="251" t="s">
        <v>235</v>
      </c>
      <c r="E11" s="57"/>
      <c r="F11" s="164">
        <f>215.08/2</f>
        <v>107.54</v>
      </c>
      <c r="G11" s="57"/>
      <c r="H11" s="58"/>
      <c r="I11" s="164"/>
      <c r="J11" s="116">
        <f t="shared" si="0"/>
        <v>107.54</v>
      </c>
    </row>
    <row r="12" spans="2:10" ht="38.25">
      <c r="B12" s="64">
        <v>40204</v>
      </c>
      <c r="C12" s="252" t="s">
        <v>124</v>
      </c>
      <c r="D12" s="252" t="s">
        <v>274</v>
      </c>
      <c r="E12" s="67"/>
      <c r="F12" s="168">
        <f>363.1/2</f>
        <v>181.55</v>
      </c>
      <c r="G12" s="67"/>
      <c r="H12" s="68"/>
      <c r="I12" s="168"/>
      <c r="J12" s="115">
        <f t="shared" si="0"/>
        <v>181.55</v>
      </c>
    </row>
    <row r="13" spans="2:10" ht="25.5">
      <c r="B13" s="60">
        <v>40217</v>
      </c>
      <c r="C13" s="80" t="s">
        <v>110</v>
      </c>
      <c r="D13" s="251" t="s">
        <v>184</v>
      </c>
      <c r="E13" s="57"/>
      <c r="F13" s="164">
        <v>125.5</v>
      </c>
      <c r="G13" s="57"/>
      <c r="H13" s="58"/>
      <c r="I13" s="164"/>
      <c r="J13" s="116">
        <f t="shared" si="0"/>
        <v>125.5</v>
      </c>
    </row>
    <row r="14" spans="2:10" ht="38.25">
      <c r="B14" s="64">
        <v>40218</v>
      </c>
      <c r="C14" s="249" t="s">
        <v>182</v>
      </c>
      <c r="D14" s="250" t="s">
        <v>275</v>
      </c>
      <c r="E14" s="67"/>
      <c r="F14" s="168">
        <v>137</v>
      </c>
      <c r="G14" s="67"/>
      <c r="H14" s="68"/>
      <c r="I14" s="168"/>
      <c r="J14" s="115">
        <f t="shared" si="0"/>
        <v>137</v>
      </c>
    </row>
    <row r="15" spans="2:10" ht="25.5">
      <c r="B15" s="60">
        <v>40221</v>
      </c>
      <c r="C15" s="81" t="s">
        <v>256</v>
      </c>
      <c r="D15" s="176" t="s">
        <v>183</v>
      </c>
      <c r="E15" s="57"/>
      <c r="F15" s="164">
        <v>47.37</v>
      </c>
      <c r="G15" s="57"/>
      <c r="H15" s="58"/>
      <c r="I15" s="164"/>
      <c r="J15" s="116">
        <f t="shared" si="0"/>
        <v>47.37</v>
      </c>
    </row>
    <row r="16" spans="2:10" ht="28.5" customHeight="1">
      <c r="B16" s="64">
        <v>40221</v>
      </c>
      <c r="C16" s="249" t="s">
        <v>257</v>
      </c>
      <c r="D16" s="293" t="s">
        <v>276</v>
      </c>
      <c r="E16" s="67"/>
      <c r="F16" s="168">
        <v>24.45</v>
      </c>
      <c r="G16" s="67"/>
      <c r="H16" s="68"/>
      <c r="I16" s="168"/>
      <c r="J16" s="115">
        <f t="shared" si="0"/>
        <v>24.45</v>
      </c>
    </row>
    <row r="17" spans="2:10" ht="25.5">
      <c r="B17" s="60">
        <v>40227</v>
      </c>
      <c r="C17" s="81" t="s">
        <v>127</v>
      </c>
      <c r="D17" s="262" t="s">
        <v>234</v>
      </c>
      <c r="E17" s="57"/>
      <c r="F17" s="164">
        <f>121.48/2</f>
        <v>60.74</v>
      </c>
      <c r="G17" s="57"/>
      <c r="H17" s="58"/>
      <c r="I17" s="164"/>
      <c r="J17" s="116">
        <f t="shared" si="0"/>
        <v>60.74</v>
      </c>
    </row>
    <row r="18" spans="2:10" ht="25.5">
      <c r="B18" s="64">
        <v>40238</v>
      </c>
      <c r="C18" s="249" t="s">
        <v>109</v>
      </c>
      <c r="D18" s="261" t="s">
        <v>118</v>
      </c>
      <c r="E18" s="67"/>
      <c r="F18" s="168"/>
      <c r="G18" s="67"/>
      <c r="H18" s="68">
        <v>88.41</v>
      </c>
      <c r="I18" s="168"/>
      <c r="J18" s="115">
        <f t="shared" si="0"/>
        <v>88.41</v>
      </c>
    </row>
    <row r="19" spans="2:10" ht="25.5">
      <c r="B19" s="60">
        <v>40252</v>
      </c>
      <c r="C19" s="81" t="s">
        <v>103</v>
      </c>
      <c r="D19" s="260" t="s">
        <v>206</v>
      </c>
      <c r="E19" s="57"/>
      <c r="F19" s="164">
        <f>1861.12/8</f>
        <v>232.64</v>
      </c>
      <c r="G19" s="57"/>
      <c r="H19" s="58"/>
      <c r="I19" s="164"/>
      <c r="J19" s="116">
        <f t="shared" si="0"/>
        <v>232.64</v>
      </c>
    </row>
    <row r="20" spans="2:10" ht="41.25" customHeight="1">
      <c r="B20" s="64" t="s">
        <v>249</v>
      </c>
      <c r="C20" s="238" t="s">
        <v>109</v>
      </c>
      <c r="D20" s="207" t="s">
        <v>270</v>
      </c>
      <c r="E20" s="67"/>
      <c r="F20" s="67"/>
      <c r="G20" s="226"/>
      <c r="H20" s="67">
        <v>200.38</v>
      </c>
      <c r="I20" s="67"/>
      <c r="J20" s="115">
        <f>SUM(E20:I20)</f>
        <v>200.38</v>
      </c>
    </row>
    <row r="21" spans="2:10" ht="12.75">
      <c r="B21" s="60"/>
      <c r="C21" s="75"/>
      <c r="D21" s="88"/>
      <c r="E21" s="57"/>
      <c r="F21" s="57"/>
      <c r="G21" s="57"/>
      <c r="H21" s="58"/>
      <c r="I21" s="57"/>
      <c r="J21" s="36"/>
    </row>
    <row r="22" spans="2:10" ht="12.75">
      <c r="B22" s="27"/>
      <c r="C22" s="28"/>
      <c r="D22" s="29"/>
      <c r="E22" s="41">
        <f aca="true" t="shared" si="1" ref="E22:J22">SUM(E8:E21)</f>
        <v>0</v>
      </c>
      <c r="F22" s="41">
        <f t="shared" si="1"/>
        <v>1050.89</v>
      </c>
      <c r="G22" s="41">
        <f t="shared" si="1"/>
        <v>0</v>
      </c>
      <c r="H22" s="41">
        <f t="shared" si="1"/>
        <v>288.78999999999996</v>
      </c>
      <c r="I22" s="41">
        <f t="shared" si="1"/>
        <v>0</v>
      </c>
      <c r="J22" s="37">
        <f t="shared" si="1"/>
        <v>1339.6800000000003</v>
      </c>
    </row>
    <row r="23" spans="2:10" ht="13.5" thickBot="1">
      <c r="B23" s="19"/>
      <c r="C23" s="20"/>
      <c r="D23" s="21"/>
      <c r="E23" s="22"/>
      <c r="F23" s="20"/>
      <c r="G23" s="20"/>
      <c r="H23" s="23"/>
      <c r="I23" s="20"/>
      <c r="J23" s="24"/>
    </row>
    <row r="25" ht="12.75">
      <c r="B25" s="1" t="s">
        <v>93</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Mike Lloyd,Steve Walker"</formula1>
    </dataValidation>
    <dataValidation type="list" allowBlank="1" showInputMessage="1" showErrorMessage="1" sqref="E2">
      <formula1>"Executive director, Non Executive Director, Chief Executive, Chairman"</formula1>
    </dataValidation>
  </dataValidations>
  <printOptions/>
  <pageMargins left="0.75" right="0.75" top="0.58" bottom="0.58" header="0.5" footer="0.5"/>
  <pageSetup fitToHeight="2" fitToWidth="1" horizontalDpi="600" verticalDpi="600" orientation="landscape" paperSize="9" scale="94" r:id="rId1"/>
</worksheet>
</file>

<file path=xl/worksheets/sheet11.xml><?xml version="1.0" encoding="utf-8"?>
<worksheet xmlns="http://schemas.openxmlformats.org/spreadsheetml/2006/main" xmlns:r="http://schemas.openxmlformats.org/officeDocument/2006/relationships">
  <sheetPr>
    <pageSetUpPr fitToPage="1"/>
  </sheetPr>
  <dimension ref="B1:J14"/>
  <sheetViews>
    <sheetView workbookViewId="0" topLeftCell="A1">
      <selection activeCell="D12" sqref="D12"/>
    </sheetView>
  </sheetViews>
  <sheetFormatPr defaultColWidth="9.140625" defaultRowHeight="12.75"/>
  <cols>
    <col min="1" max="1" width="1.421875" style="1" customWidth="1"/>
    <col min="2" max="2" width="10.140625" style="1" bestFit="1" customWidth="1"/>
    <col min="3" max="3" width="13.8515625" style="1" customWidth="1"/>
    <col min="4" max="4" width="47.7109375" style="1" customWidth="1"/>
    <col min="5" max="8" width="10.28125" style="1" customWidth="1"/>
    <col min="9" max="9" width="14.7109375" style="1" customWidth="1"/>
    <col min="10" max="10" width="9.00390625" style="1" customWidth="1"/>
    <col min="11" max="16384" width="9.140625" style="1" customWidth="1"/>
  </cols>
  <sheetData>
    <row r="1" ht="12.75">
      <c r="B1" s="2" t="s">
        <v>42</v>
      </c>
    </row>
    <row r="2" spans="2:8" ht="12.75">
      <c r="B2" s="3" t="s">
        <v>43</v>
      </c>
      <c r="D2" s="91" t="s">
        <v>67</v>
      </c>
      <c r="E2" s="92" t="s">
        <v>68</v>
      </c>
      <c r="F2" s="40"/>
      <c r="H2" s="2" t="s">
        <v>99</v>
      </c>
    </row>
    <row r="3" spans="2:6" ht="12.75">
      <c r="B3" s="2" t="s">
        <v>44</v>
      </c>
      <c r="D3" s="3" t="str">
        <f>'B Emery'!D3</f>
        <v>2009-10</v>
      </c>
      <c r="E3" s="3" t="str">
        <f>'B Emery'!E3</f>
        <v>Quarter 4</v>
      </c>
      <c r="F3" s="3" t="str">
        <f>'B Emery'!F3</f>
        <v>1 January 2010 - 31 March 2010</v>
      </c>
    </row>
    <row r="4" ht="13.5" thickBot="1"/>
    <row r="5" spans="2:10" ht="12.75">
      <c r="B5" s="26" t="s">
        <v>45</v>
      </c>
      <c r="C5" s="25" t="s">
        <v>46</v>
      </c>
      <c r="D5" s="10" t="s">
        <v>47</v>
      </c>
      <c r="E5" s="300" t="s">
        <v>51</v>
      </c>
      <c r="F5" s="301"/>
      <c r="G5" s="301"/>
      <c r="H5" s="302"/>
      <c r="I5" s="11" t="s">
        <v>50</v>
      </c>
      <c r="J5" s="30" t="s">
        <v>55</v>
      </c>
    </row>
    <row r="6" spans="2:10" s="4" customFormat="1" ht="26.25" customHeight="1">
      <c r="B6" s="5"/>
      <c r="C6" s="12"/>
      <c r="D6" s="6"/>
      <c r="E6" s="7" t="s">
        <v>48</v>
      </c>
      <c r="F6" s="9" t="s">
        <v>49</v>
      </c>
      <c r="G6" s="9" t="s">
        <v>100</v>
      </c>
      <c r="H6" s="61" t="s">
        <v>1</v>
      </c>
      <c r="I6" s="12" t="s">
        <v>52</v>
      </c>
      <c r="J6" s="31" t="s">
        <v>56</v>
      </c>
    </row>
    <row r="7" spans="2:10" ht="12.75">
      <c r="B7" s="13"/>
      <c r="C7" s="14"/>
      <c r="D7" s="15"/>
      <c r="E7" s="16"/>
      <c r="F7" s="14"/>
      <c r="G7" s="14"/>
      <c r="H7" s="17"/>
      <c r="I7" s="14"/>
      <c r="J7" s="18"/>
    </row>
    <row r="8" spans="2:10" ht="12.75" customHeight="1">
      <c r="B8" s="64"/>
      <c r="C8" s="70"/>
      <c r="D8" s="72"/>
      <c r="E8" s="67"/>
      <c r="F8" s="71"/>
      <c r="G8" s="67"/>
      <c r="H8" s="68"/>
      <c r="I8" s="67"/>
      <c r="J8" s="69">
        <f>SUM(E8:I8)</f>
        <v>0</v>
      </c>
    </row>
    <row r="9" spans="2:10" s="79" customFormat="1" ht="12.75" customHeight="1">
      <c r="B9" s="60"/>
      <c r="C9" s="80"/>
      <c r="D9" s="76"/>
      <c r="E9" s="56"/>
      <c r="F9" s="63"/>
      <c r="G9" s="57"/>
      <c r="H9" s="58"/>
      <c r="I9" s="57"/>
      <c r="J9" s="36">
        <f>SUM(E9:I9)</f>
        <v>0</v>
      </c>
    </row>
    <row r="10" spans="2:10" ht="12.75">
      <c r="B10" s="27"/>
      <c r="C10" s="28"/>
      <c r="D10" s="29"/>
      <c r="E10" s="32"/>
      <c r="F10" s="33"/>
      <c r="G10" s="33"/>
      <c r="H10" s="34"/>
      <c r="I10" s="33"/>
      <c r="J10" s="35"/>
    </row>
    <row r="11" spans="2:10" ht="12.75">
      <c r="B11" s="27"/>
      <c r="C11" s="28"/>
      <c r="D11" s="29"/>
      <c r="E11" s="53">
        <f aca="true" t="shared" si="0" ref="E11:J11">SUM(E8:E10)</f>
        <v>0</v>
      </c>
      <c r="F11" s="54">
        <f t="shared" si="0"/>
        <v>0</v>
      </c>
      <c r="G11" s="54">
        <f t="shared" si="0"/>
        <v>0</v>
      </c>
      <c r="H11" s="55">
        <f t="shared" si="0"/>
        <v>0</v>
      </c>
      <c r="I11" s="54">
        <f t="shared" si="0"/>
        <v>0</v>
      </c>
      <c r="J11" s="37">
        <f t="shared" si="0"/>
        <v>0</v>
      </c>
    </row>
    <row r="12" spans="2:10" ht="13.5" thickBot="1">
      <c r="B12" s="19"/>
      <c r="C12" s="20"/>
      <c r="D12" s="21"/>
      <c r="E12" s="22"/>
      <c r="F12" s="20"/>
      <c r="G12" s="20"/>
      <c r="H12" s="23"/>
      <c r="I12" s="20"/>
      <c r="J12" s="24"/>
    </row>
    <row r="14" ht="12.75">
      <c r="B14" s="1" t="s">
        <v>93</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formula1>
    </dataValidation>
    <dataValidation type="list" allowBlank="1" showInputMessage="1" showErrorMessage="1" sqref="E2">
      <formula1>"Executive director, Non Executive Director, Chief Executive, Chairman"</formula1>
    </dataValidation>
  </dataValidations>
  <printOptions/>
  <pageMargins left="0.75" right="0.75" top="0.62" bottom="0.58" header="0.5" footer="0.5"/>
  <pageSetup fitToHeight="1" fitToWidth="1" horizontalDpi="600" verticalDpi="600" orientation="landscape" paperSize="9" scale="96" r:id="rId1"/>
</worksheet>
</file>

<file path=xl/worksheets/sheet12.xml><?xml version="1.0" encoding="utf-8"?>
<worksheet xmlns="http://schemas.openxmlformats.org/spreadsheetml/2006/main" xmlns:r="http://schemas.openxmlformats.org/officeDocument/2006/relationships">
  <sheetPr>
    <pageSetUpPr fitToPage="1"/>
  </sheetPr>
  <dimension ref="B1:J14"/>
  <sheetViews>
    <sheetView workbookViewId="0" topLeftCell="A1">
      <selection activeCell="F34" activeCellId="1" sqref="F27 F34"/>
    </sheetView>
  </sheetViews>
  <sheetFormatPr defaultColWidth="9.140625" defaultRowHeight="12.75"/>
  <cols>
    <col min="1" max="1" width="1.28515625" style="1" customWidth="1"/>
    <col min="2" max="2" width="10.140625" style="1" bestFit="1" customWidth="1"/>
    <col min="3" max="3" width="14.00390625" style="1" customWidth="1"/>
    <col min="4" max="4" width="40.57421875" style="1" customWidth="1"/>
    <col min="5" max="8" width="11.8515625" style="1" customWidth="1"/>
    <col min="9" max="9" width="16.140625" style="1" customWidth="1"/>
    <col min="10" max="10" width="10.140625" style="1" customWidth="1"/>
    <col min="11" max="16384" width="9.140625" style="1" customWidth="1"/>
  </cols>
  <sheetData>
    <row r="1" ht="12.75">
      <c r="B1" s="2" t="s">
        <v>42</v>
      </c>
    </row>
    <row r="2" spans="2:8" ht="12.75">
      <c r="B2" s="3" t="s">
        <v>43</v>
      </c>
      <c r="D2" s="91" t="s">
        <v>74</v>
      </c>
      <c r="E2" s="92" t="s">
        <v>62</v>
      </c>
      <c r="F2" s="93"/>
      <c r="H2" s="2" t="s">
        <v>98</v>
      </c>
    </row>
    <row r="3" spans="2:6" ht="12.75">
      <c r="B3" s="2" t="s">
        <v>44</v>
      </c>
      <c r="D3" s="3" t="str">
        <f>'B Emery'!D3</f>
        <v>2009-10</v>
      </c>
      <c r="E3" s="3" t="str">
        <f>'B Emery'!E3</f>
        <v>Quarter 4</v>
      </c>
      <c r="F3" s="3" t="str">
        <f>'B Emery'!F3</f>
        <v>1 January 2010 - 31 March 2010</v>
      </c>
    </row>
    <row r="4" ht="13.5" thickBot="1"/>
    <row r="5" spans="2:10" ht="12.75">
      <c r="B5" s="26" t="s">
        <v>45</v>
      </c>
      <c r="C5" s="25" t="s">
        <v>46</v>
      </c>
      <c r="D5" s="10" t="s">
        <v>47</v>
      </c>
      <c r="E5" s="300" t="s">
        <v>51</v>
      </c>
      <c r="F5" s="301"/>
      <c r="G5" s="301"/>
      <c r="H5" s="302"/>
      <c r="I5" s="11" t="s">
        <v>50</v>
      </c>
      <c r="J5" s="30" t="s">
        <v>55</v>
      </c>
    </row>
    <row r="6" spans="2:10" s="4" customFormat="1" ht="25.5">
      <c r="B6" s="5"/>
      <c r="C6" s="12"/>
      <c r="D6" s="6"/>
      <c r="E6" s="7" t="s">
        <v>48</v>
      </c>
      <c r="F6" s="9" t="s">
        <v>49</v>
      </c>
      <c r="G6" s="9" t="s">
        <v>100</v>
      </c>
      <c r="H6" s="61" t="s">
        <v>1</v>
      </c>
      <c r="I6" s="12" t="s">
        <v>52</v>
      </c>
      <c r="J6" s="31" t="s">
        <v>56</v>
      </c>
    </row>
    <row r="7" spans="2:10" ht="12.75">
      <c r="B7" s="13"/>
      <c r="C7" s="14"/>
      <c r="D7" s="15"/>
      <c r="E7" s="16"/>
      <c r="F7" s="14"/>
      <c r="G7" s="14"/>
      <c r="H7" s="17"/>
      <c r="I7" s="14"/>
      <c r="J7" s="18"/>
    </row>
    <row r="8" spans="2:10" ht="12.75">
      <c r="B8" s="64"/>
      <c r="C8" s="65"/>
      <c r="D8" s="78"/>
      <c r="E8" s="66"/>
      <c r="F8" s="67"/>
      <c r="G8" s="67"/>
      <c r="H8" s="68"/>
      <c r="I8" s="67"/>
      <c r="J8" s="69">
        <f>SUM(E8:I8)</f>
        <v>0</v>
      </c>
    </row>
    <row r="9" spans="2:10" ht="12.75">
      <c r="B9" s="60"/>
      <c r="C9" s="28"/>
      <c r="D9" s="76"/>
      <c r="E9" s="56"/>
      <c r="F9" s="57"/>
      <c r="G9" s="57"/>
      <c r="H9" s="58"/>
      <c r="I9" s="57"/>
      <c r="J9" s="36">
        <f>SUM(E9:I9)</f>
        <v>0</v>
      </c>
    </row>
    <row r="10" spans="2:10" ht="12.75">
      <c r="B10" s="27"/>
      <c r="C10" s="28"/>
      <c r="D10" s="29"/>
      <c r="E10" s="32"/>
      <c r="F10" s="33"/>
      <c r="G10" s="33"/>
      <c r="H10" s="34"/>
      <c r="I10" s="33"/>
      <c r="J10" s="35"/>
    </row>
    <row r="11" spans="2:10" ht="12.75">
      <c r="B11" s="27"/>
      <c r="C11" s="28"/>
      <c r="D11" s="29"/>
      <c r="E11" s="53">
        <f aca="true" t="shared" si="0" ref="E11:J11">SUM(E8:E10)</f>
        <v>0</v>
      </c>
      <c r="F11" s="54">
        <f t="shared" si="0"/>
        <v>0</v>
      </c>
      <c r="G11" s="54">
        <f t="shared" si="0"/>
        <v>0</v>
      </c>
      <c r="H11" s="55">
        <f t="shared" si="0"/>
        <v>0</v>
      </c>
      <c r="I11" s="54">
        <f t="shared" si="0"/>
        <v>0</v>
      </c>
      <c r="J11" s="37">
        <f t="shared" si="0"/>
        <v>0</v>
      </c>
    </row>
    <row r="12" spans="2:10" ht="13.5" thickBot="1">
      <c r="B12" s="19"/>
      <c r="C12" s="20"/>
      <c r="D12" s="21"/>
      <c r="E12" s="22"/>
      <c r="F12" s="20"/>
      <c r="G12" s="20"/>
      <c r="H12" s="23"/>
      <c r="I12" s="20"/>
      <c r="J12" s="24"/>
    </row>
    <row r="14" ht="12.75">
      <c r="B14" s="1" t="s">
        <v>93</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formula1>
    </dataValidation>
    <dataValidation type="list" allowBlank="1" showInputMessage="1" showErrorMessage="1" sqref="E2">
      <formula1>"Executive director, Non Executive Director, Chief Executive, Chairman"</formula1>
    </dataValidation>
  </dataValidations>
  <printOptions/>
  <pageMargins left="0.75" right="0.75" top="0.58" bottom="0.55" header="0.5" footer="0.5"/>
  <pageSetup fitToHeight="1" fitToWidth="1" horizontalDpi="600" verticalDpi="600" orientation="landscape" paperSize="9" scale="94" r:id="rId1"/>
</worksheet>
</file>

<file path=xl/worksheets/sheet13.xml><?xml version="1.0" encoding="utf-8"?>
<worksheet xmlns="http://schemas.openxmlformats.org/spreadsheetml/2006/main" xmlns:r="http://schemas.openxmlformats.org/officeDocument/2006/relationships">
  <sheetPr>
    <pageSetUpPr fitToPage="1"/>
  </sheetPr>
  <dimension ref="B1:J14"/>
  <sheetViews>
    <sheetView workbookViewId="0" topLeftCell="A1">
      <selection activeCell="A1" sqref="A1"/>
    </sheetView>
  </sheetViews>
  <sheetFormatPr defaultColWidth="9.140625" defaultRowHeight="12.75"/>
  <cols>
    <col min="1" max="1" width="1.421875" style="1" customWidth="1"/>
    <col min="2" max="2" width="10.140625" style="1" bestFit="1" customWidth="1"/>
    <col min="3" max="3" width="13.8515625" style="1" customWidth="1"/>
    <col min="4" max="4" width="41.2812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241</v>
      </c>
      <c r="E2" s="39" t="s">
        <v>62</v>
      </c>
      <c r="F2" s="40"/>
    </row>
    <row r="3" spans="2:6" ht="12.75">
      <c r="B3" s="2" t="s">
        <v>44</v>
      </c>
      <c r="D3" s="3" t="str">
        <f>'B Emery'!D3</f>
        <v>2009-10</v>
      </c>
      <c r="E3" s="3" t="str">
        <f>'B Emery'!E3</f>
        <v>Quarter 4</v>
      </c>
      <c r="F3" s="3" t="str">
        <f>'B Emery'!F3</f>
        <v>1 January 2010 - 31 March 2010</v>
      </c>
    </row>
    <row r="4" ht="13.5" thickBot="1"/>
    <row r="5" spans="2:10" ht="12.75">
      <c r="B5" s="26" t="s">
        <v>45</v>
      </c>
      <c r="C5" s="25" t="s">
        <v>46</v>
      </c>
      <c r="D5" s="10" t="s">
        <v>47</v>
      </c>
      <c r="E5" s="300" t="s">
        <v>51</v>
      </c>
      <c r="F5" s="301"/>
      <c r="G5" s="301"/>
      <c r="H5" s="302"/>
      <c r="I5" s="11" t="s">
        <v>50</v>
      </c>
      <c r="J5" s="30" t="s">
        <v>55</v>
      </c>
    </row>
    <row r="6" spans="2:10" s="4" customFormat="1" ht="27.75" customHeight="1">
      <c r="B6" s="5"/>
      <c r="C6" s="12"/>
      <c r="D6" s="6"/>
      <c r="E6" s="7" t="s">
        <v>48</v>
      </c>
      <c r="F6" s="9" t="s">
        <v>49</v>
      </c>
      <c r="G6" s="9" t="s">
        <v>100</v>
      </c>
      <c r="H6" s="61" t="s">
        <v>1</v>
      </c>
      <c r="I6" s="12" t="s">
        <v>52</v>
      </c>
      <c r="J6" s="31" t="s">
        <v>56</v>
      </c>
    </row>
    <row r="7" spans="2:10" ht="12.75">
      <c r="B7" s="13"/>
      <c r="C7" s="14"/>
      <c r="D7" s="15"/>
      <c r="E7" s="16"/>
      <c r="F7" s="14"/>
      <c r="G7" s="14"/>
      <c r="H7" s="17"/>
      <c r="I7" s="14"/>
      <c r="J7" s="18"/>
    </row>
    <row r="8" spans="2:10" ht="38.25">
      <c r="B8" s="257" t="s">
        <v>249</v>
      </c>
      <c r="C8" s="256" t="s">
        <v>109</v>
      </c>
      <c r="D8" s="207" t="s">
        <v>270</v>
      </c>
      <c r="E8" s="157"/>
      <c r="F8" s="157"/>
      <c r="G8" s="290"/>
      <c r="H8" s="157">
        <v>200.38</v>
      </c>
      <c r="I8" s="157"/>
      <c r="J8" s="291">
        <f>SUM(E8:I8)</f>
        <v>200.38</v>
      </c>
    </row>
    <row r="9" spans="2:10" ht="25.5">
      <c r="B9" s="258">
        <v>40253</v>
      </c>
      <c r="C9" s="259" t="s">
        <v>108</v>
      </c>
      <c r="D9" s="210" t="s">
        <v>192</v>
      </c>
      <c r="E9" s="284"/>
      <c r="F9" s="284">
        <v>87.96</v>
      </c>
      <c r="G9" s="281"/>
      <c r="H9" s="281"/>
      <c r="I9" s="284"/>
      <c r="J9" s="285">
        <f>SUM(E9:I9)</f>
        <v>87.96</v>
      </c>
    </row>
    <row r="10" spans="2:10" ht="12.75">
      <c r="B10" s="27"/>
      <c r="C10" s="28"/>
      <c r="D10" s="29"/>
      <c r="E10" s="56"/>
      <c r="F10" s="57"/>
      <c r="G10" s="57"/>
      <c r="H10" s="58"/>
      <c r="I10" s="57"/>
      <c r="J10" s="35"/>
    </row>
    <row r="11" spans="2:10" ht="12.75">
      <c r="B11" s="27"/>
      <c r="C11" s="28"/>
      <c r="D11" s="29"/>
      <c r="E11" s="53">
        <f aca="true" t="shared" si="0" ref="E11:J11">SUM(E8:E10)</f>
        <v>0</v>
      </c>
      <c r="F11" s="54">
        <f t="shared" si="0"/>
        <v>87.96</v>
      </c>
      <c r="G11" s="54">
        <f t="shared" si="0"/>
        <v>0</v>
      </c>
      <c r="H11" s="55">
        <f t="shared" si="0"/>
        <v>200.38</v>
      </c>
      <c r="I11" s="54">
        <f t="shared" si="0"/>
        <v>0</v>
      </c>
      <c r="J11" s="37">
        <f t="shared" si="0"/>
        <v>288.34</v>
      </c>
    </row>
    <row r="12" spans="2:10" ht="13.5" thickBot="1">
      <c r="B12" s="19"/>
      <c r="C12" s="20"/>
      <c r="D12" s="21"/>
      <c r="E12" s="22"/>
      <c r="F12" s="20"/>
      <c r="G12" s="20"/>
      <c r="H12" s="23"/>
      <c r="I12" s="20"/>
      <c r="J12" s="24"/>
    </row>
    <row r="14" ht="12.75">
      <c r="B14" s="1" t="s">
        <v>93</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14.xml><?xml version="1.0" encoding="utf-8"?>
<worksheet xmlns="http://schemas.openxmlformats.org/spreadsheetml/2006/main" xmlns:r="http://schemas.openxmlformats.org/officeDocument/2006/relationships">
  <sheetPr>
    <pageSetUpPr fitToPage="1"/>
  </sheetPr>
  <dimension ref="B1:J14"/>
  <sheetViews>
    <sheetView workbookViewId="0" topLeftCell="A1">
      <selection activeCell="A1" sqref="A1"/>
    </sheetView>
  </sheetViews>
  <sheetFormatPr defaultColWidth="9.140625" defaultRowHeight="12.75"/>
  <cols>
    <col min="1" max="1" width="1.421875" style="1" customWidth="1"/>
    <col min="2" max="2" width="10.140625" style="1" bestFit="1" customWidth="1"/>
    <col min="3" max="3" width="13.8515625" style="1" customWidth="1"/>
    <col min="4" max="4" width="43.2812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70</v>
      </c>
      <c r="E2" s="39" t="s">
        <v>62</v>
      </c>
      <c r="F2" s="40"/>
    </row>
    <row r="3" spans="2:6" ht="12.75">
      <c r="B3" s="2" t="s">
        <v>44</v>
      </c>
      <c r="D3" s="3" t="str">
        <f>'B Emery'!D3</f>
        <v>2009-10</v>
      </c>
      <c r="E3" s="3" t="str">
        <f>'B Emery'!E3</f>
        <v>Quarter 4</v>
      </c>
      <c r="F3" s="3" t="str">
        <f>'B Emery'!F3</f>
        <v>1 January 2010 - 31 March 2010</v>
      </c>
    </row>
    <row r="4" ht="13.5" thickBot="1"/>
    <row r="5" spans="2:10" ht="12.75">
      <c r="B5" s="26" t="s">
        <v>45</v>
      </c>
      <c r="C5" s="25" t="s">
        <v>46</v>
      </c>
      <c r="D5" s="10" t="s">
        <v>47</v>
      </c>
      <c r="E5" s="300" t="s">
        <v>51</v>
      </c>
      <c r="F5" s="301"/>
      <c r="G5" s="301"/>
      <c r="H5" s="302"/>
      <c r="I5" s="11" t="s">
        <v>50</v>
      </c>
      <c r="J5" s="30" t="s">
        <v>55</v>
      </c>
    </row>
    <row r="6" spans="2:10" s="4" customFormat="1" ht="26.25" customHeight="1">
      <c r="B6" s="5"/>
      <c r="C6" s="12"/>
      <c r="D6" s="6"/>
      <c r="E6" s="7" t="s">
        <v>48</v>
      </c>
      <c r="F6" s="9" t="s">
        <v>49</v>
      </c>
      <c r="G6" s="9" t="s">
        <v>100</v>
      </c>
      <c r="H6" s="61" t="s">
        <v>1</v>
      </c>
      <c r="I6" s="12" t="s">
        <v>52</v>
      </c>
      <c r="J6" s="31" t="s">
        <v>56</v>
      </c>
    </row>
    <row r="7" spans="2:10" ht="12.75">
      <c r="B7" s="13"/>
      <c r="C7" s="14"/>
      <c r="D7" s="15"/>
      <c r="E7" s="16"/>
      <c r="F7" s="14"/>
      <c r="G7" s="14"/>
      <c r="H7" s="17"/>
      <c r="I7" s="14"/>
      <c r="J7" s="18"/>
    </row>
    <row r="8" spans="2:10" ht="25.5">
      <c r="B8" s="137">
        <v>40252</v>
      </c>
      <c r="C8" s="299" t="s">
        <v>125</v>
      </c>
      <c r="D8" s="72" t="s">
        <v>126</v>
      </c>
      <c r="E8" s="157"/>
      <c r="F8" s="292">
        <v>145.87</v>
      </c>
      <c r="G8" s="157"/>
      <c r="H8" s="158"/>
      <c r="I8" s="157"/>
      <c r="J8" s="280">
        <f>SUM(E8:I8)</f>
        <v>145.87</v>
      </c>
    </row>
    <row r="9" spans="2:10" s="79" customFormat="1" ht="38.25">
      <c r="B9" s="134" t="s">
        <v>249</v>
      </c>
      <c r="C9" s="278" t="s">
        <v>109</v>
      </c>
      <c r="D9" s="88" t="s">
        <v>270</v>
      </c>
      <c r="E9" s="281"/>
      <c r="F9" s="281"/>
      <c r="G9" s="286"/>
      <c r="H9" s="281">
        <v>200.38</v>
      </c>
      <c r="I9" s="281"/>
      <c r="J9" s="287">
        <f>SUM(E9:I9)</f>
        <v>200.38</v>
      </c>
    </row>
    <row r="10" spans="2:10" ht="12.75">
      <c r="B10" s="27"/>
      <c r="C10" s="28"/>
      <c r="D10" s="29"/>
      <c r="E10" s="56"/>
      <c r="F10" s="57"/>
      <c r="G10" s="57"/>
      <c r="H10" s="58"/>
      <c r="I10" s="57"/>
      <c r="J10" s="35"/>
    </row>
    <row r="11" spans="2:10" ht="12.75">
      <c r="B11" s="27"/>
      <c r="C11" s="28"/>
      <c r="D11" s="29"/>
      <c r="E11" s="53">
        <f aca="true" t="shared" si="0" ref="E11:J11">SUM(E8:E10)</f>
        <v>0</v>
      </c>
      <c r="F11" s="54">
        <f t="shared" si="0"/>
        <v>145.87</v>
      </c>
      <c r="G11" s="54">
        <f t="shared" si="0"/>
        <v>0</v>
      </c>
      <c r="H11" s="55">
        <f t="shared" si="0"/>
        <v>200.38</v>
      </c>
      <c r="I11" s="54">
        <f t="shared" si="0"/>
        <v>0</v>
      </c>
      <c r="J11" s="37">
        <f t="shared" si="0"/>
        <v>346.25</v>
      </c>
    </row>
    <row r="12" spans="2:10" ht="13.5" thickBot="1">
      <c r="B12" s="19"/>
      <c r="C12" s="20"/>
      <c r="D12" s="21"/>
      <c r="E12" s="22"/>
      <c r="F12" s="20"/>
      <c r="G12" s="20"/>
      <c r="H12" s="23"/>
      <c r="I12" s="20"/>
      <c r="J12" s="24"/>
    </row>
    <row r="14" ht="12.75">
      <c r="B14" s="1" t="s">
        <v>93</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Barlow,Mike Lloyd, Steve Walker"</formula1>
    </dataValidation>
    <dataValidation type="list" allowBlank="1" showInputMessage="1" showErrorMessage="1" sqref="E2">
      <formula1>"Executive director, Non Executive Director, Chief Executive, Chairman"</formula1>
    </dataValidation>
  </dataValidations>
  <printOptions/>
  <pageMargins left="0.75" right="0.75" top="0.58" bottom="0.56" header="0.5" footer="0.5"/>
  <pageSetup fitToHeight="1" fitToWidth="1"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sheetPr>
    <pageSetUpPr fitToPage="1"/>
  </sheetPr>
  <dimension ref="B1:J14"/>
  <sheetViews>
    <sheetView workbookViewId="0" topLeftCell="A1">
      <selection activeCell="D2" sqref="D2"/>
    </sheetView>
  </sheetViews>
  <sheetFormatPr defaultColWidth="9.140625" defaultRowHeight="12.75"/>
  <cols>
    <col min="1" max="1" width="1.421875" style="1" customWidth="1"/>
    <col min="2" max="2" width="10.140625" style="1" bestFit="1" customWidth="1"/>
    <col min="3" max="3" width="13.8515625" style="1" customWidth="1"/>
    <col min="4" max="4" width="41.2812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54</v>
      </c>
      <c r="E2" s="39" t="s">
        <v>62</v>
      </c>
      <c r="F2" s="40"/>
    </row>
    <row r="3" spans="2:6" ht="12.75">
      <c r="B3" s="2" t="s">
        <v>44</v>
      </c>
      <c r="D3" s="3" t="str">
        <f>'B Emery'!D3</f>
        <v>2009-10</v>
      </c>
      <c r="E3" s="3" t="str">
        <f>'B Emery'!E3</f>
        <v>Quarter 4</v>
      </c>
      <c r="F3" s="3" t="str">
        <f>'B Emery'!F3</f>
        <v>1 January 2010 - 31 March 2010</v>
      </c>
    </row>
    <row r="4" ht="13.5" thickBot="1"/>
    <row r="5" spans="2:10" ht="12.75">
      <c r="B5" s="26" t="s">
        <v>45</v>
      </c>
      <c r="C5" s="25" t="s">
        <v>46</v>
      </c>
      <c r="D5" s="10" t="s">
        <v>47</v>
      </c>
      <c r="E5" s="300" t="s">
        <v>51</v>
      </c>
      <c r="F5" s="301"/>
      <c r="G5" s="301"/>
      <c r="H5" s="302"/>
      <c r="I5" s="11" t="s">
        <v>50</v>
      </c>
      <c r="J5" s="30" t="s">
        <v>55</v>
      </c>
    </row>
    <row r="6" spans="2:10" s="4" customFormat="1" ht="27.75" customHeight="1">
      <c r="B6" s="5"/>
      <c r="C6" s="12"/>
      <c r="D6" s="6"/>
      <c r="E6" s="7" t="s">
        <v>48</v>
      </c>
      <c r="F6" s="9" t="s">
        <v>49</v>
      </c>
      <c r="G6" s="9" t="s">
        <v>100</v>
      </c>
      <c r="H6" s="61" t="s">
        <v>1</v>
      </c>
      <c r="I6" s="12" t="s">
        <v>52</v>
      </c>
      <c r="J6" s="31" t="s">
        <v>56</v>
      </c>
    </row>
    <row r="7" spans="2:10" ht="12.75">
      <c r="B7" s="13"/>
      <c r="C7" s="14"/>
      <c r="D7" s="15"/>
      <c r="E7" s="16"/>
      <c r="F7" s="14"/>
      <c r="G7" s="14"/>
      <c r="H7" s="17"/>
      <c r="I7" s="14"/>
      <c r="J7" s="18"/>
    </row>
    <row r="8" spans="2:10" ht="12.75">
      <c r="B8" s="103"/>
      <c r="C8" s="104"/>
      <c r="D8" s="104"/>
      <c r="E8" s="67"/>
      <c r="F8" s="105"/>
      <c r="G8" s="67"/>
      <c r="H8" s="67"/>
      <c r="I8" s="106"/>
      <c r="J8" s="69">
        <f>SUM(E8:I8)</f>
        <v>0</v>
      </c>
    </row>
    <row r="9" spans="2:10" ht="12.75">
      <c r="B9" s="107"/>
      <c r="C9" s="108"/>
      <c r="D9" s="108"/>
      <c r="E9" s="57"/>
      <c r="F9" s="77"/>
      <c r="G9" s="57"/>
      <c r="H9" s="57"/>
      <c r="I9" s="109"/>
      <c r="J9" s="36">
        <f>SUM(E9:I9)</f>
        <v>0</v>
      </c>
    </row>
    <row r="10" spans="2:10" ht="12.75">
      <c r="B10" s="27"/>
      <c r="C10" s="28"/>
      <c r="D10" s="29"/>
      <c r="E10" s="56"/>
      <c r="F10" s="57"/>
      <c r="G10" s="57"/>
      <c r="H10" s="58"/>
      <c r="I10" s="57"/>
      <c r="J10" s="35"/>
    </row>
    <row r="11" spans="2:10" ht="12.75">
      <c r="B11" s="27"/>
      <c r="C11" s="28"/>
      <c r="D11" s="29"/>
      <c r="E11" s="53">
        <f aca="true" t="shared" si="0" ref="E11:J11">SUM(E8:E10)</f>
        <v>0</v>
      </c>
      <c r="F11" s="54">
        <f t="shared" si="0"/>
        <v>0</v>
      </c>
      <c r="G11" s="54">
        <f t="shared" si="0"/>
        <v>0</v>
      </c>
      <c r="H11" s="55">
        <f t="shared" si="0"/>
        <v>0</v>
      </c>
      <c r="I11" s="54">
        <f t="shared" si="0"/>
        <v>0</v>
      </c>
      <c r="J11" s="37">
        <f t="shared" si="0"/>
        <v>0</v>
      </c>
    </row>
    <row r="12" spans="2:10" ht="13.5" thickBot="1">
      <c r="B12" s="19"/>
      <c r="C12" s="20"/>
      <c r="D12" s="21"/>
      <c r="E12" s="22"/>
      <c r="F12" s="20"/>
      <c r="G12" s="20"/>
      <c r="H12" s="23"/>
      <c r="I12" s="20"/>
      <c r="J12" s="24"/>
    </row>
    <row r="14" ht="12.75">
      <c r="B14" s="1" t="s">
        <v>93</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pageSetUpPr fitToPage="1"/>
  </sheetPr>
  <dimension ref="B1:J34"/>
  <sheetViews>
    <sheetView workbookViewId="0" topLeftCell="A1">
      <selection activeCell="A1" sqref="A1"/>
    </sheetView>
  </sheetViews>
  <sheetFormatPr defaultColWidth="9.140625" defaultRowHeight="12.75"/>
  <cols>
    <col min="1" max="1" width="1.8515625" style="1" customWidth="1"/>
    <col min="2" max="2" width="10.140625" style="1" bestFit="1" customWidth="1"/>
    <col min="3" max="3" width="14.57421875" style="1" customWidth="1"/>
    <col min="4" max="4" width="39.421875" style="1" customWidth="1"/>
    <col min="5" max="8" width="11.8515625" style="1" customWidth="1"/>
    <col min="9" max="9" width="14.57421875" style="1" customWidth="1"/>
    <col min="10" max="10" width="10.140625" style="1" customWidth="1"/>
    <col min="11" max="16384" width="9.140625" style="1" customWidth="1"/>
  </cols>
  <sheetData>
    <row r="1" ht="12.75">
      <c r="B1" s="2" t="s">
        <v>42</v>
      </c>
    </row>
    <row r="2" spans="2:6" ht="12.75">
      <c r="B2" s="3" t="s">
        <v>43</v>
      </c>
      <c r="D2" s="38" t="s">
        <v>71</v>
      </c>
      <c r="E2" s="39" t="s">
        <v>62</v>
      </c>
      <c r="F2" s="40"/>
    </row>
    <row r="3" spans="2:6" ht="12.75">
      <c r="B3" s="2" t="s">
        <v>44</v>
      </c>
      <c r="D3" s="3" t="str">
        <f>'B Emery'!D3</f>
        <v>2009-10</v>
      </c>
      <c r="E3" s="3" t="str">
        <f>'B Emery'!E3</f>
        <v>Quarter 4</v>
      </c>
      <c r="F3" s="3" t="str">
        <f>'B Emery'!F3</f>
        <v>1 January 2010 - 31 March 2010</v>
      </c>
    </row>
    <row r="4" ht="13.5" thickBot="1"/>
    <row r="5" spans="2:10" ht="12.75">
      <c r="B5" s="26" t="s">
        <v>45</v>
      </c>
      <c r="C5" s="25" t="s">
        <v>46</v>
      </c>
      <c r="D5" s="10" t="s">
        <v>47</v>
      </c>
      <c r="E5" s="300" t="s">
        <v>51</v>
      </c>
      <c r="F5" s="301"/>
      <c r="G5" s="301"/>
      <c r="H5" s="302"/>
      <c r="I5" s="11" t="s">
        <v>50</v>
      </c>
      <c r="J5" s="30" t="s">
        <v>55</v>
      </c>
    </row>
    <row r="6" spans="2:10" s="4" customFormat="1" ht="25.5" customHeight="1">
      <c r="B6" s="5"/>
      <c r="C6" s="12"/>
      <c r="D6" s="6"/>
      <c r="E6" s="7" t="s">
        <v>48</v>
      </c>
      <c r="F6" s="9" t="s">
        <v>49</v>
      </c>
      <c r="G6" s="9" t="s">
        <v>100</v>
      </c>
      <c r="H6" s="61" t="s">
        <v>1</v>
      </c>
      <c r="I6" s="12" t="s">
        <v>52</v>
      </c>
      <c r="J6" s="31" t="s">
        <v>56</v>
      </c>
    </row>
    <row r="7" spans="2:10" ht="12.75">
      <c r="B7" s="94"/>
      <c r="C7" s="95"/>
      <c r="D7" s="96"/>
      <c r="E7" s="16"/>
      <c r="F7" s="14"/>
      <c r="G7" s="14"/>
      <c r="H7" s="17"/>
      <c r="I7" s="14"/>
      <c r="J7" s="18"/>
    </row>
    <row r="8" spans="2:10" ht="25.5">
      <c r="B8" s="137">
        <v>39972</v>
      </c>
      <c r="C8" s="274" t="s">
        <v>194</v>
      </c>
      <c r="D8" s="136" t="s">
        <v>176</v>
      </c>
      <c r="E8" s="157"/>
      <c r="F8" s="279"/>
      <c r="G8" s="279">
        <v>10.8</v>
      </c>
      <c r="H8" s="158"/>
      <c r="I8" s="279"/>
      <c r="J8" s="280">
        <f aca="true" t="shared" si="0" ref="J8:J28">SUM(E8:I8)</f>
        <v>10.8</v>
      </c>
    </row>
    <row r="9" spans="2:10" ht="25.5">
      <c r="B9" s="134">
        <v>39972</v>
      </c>
      <c r="C9" s="275" t="s">
        <v>193</v>
      </c>
      <c r="D9" s="135" t="s">
        <v>178</v>
      </c>
      <c r="E9" s="281"/>
      <c r="F9" s="282">
        <v>10.8</v>
      </c>
      <c r="G9" s="281"/>
      <c r="H9" s="283"/>
      <c r="I9" s="284"/>
      <c r="J9" s="285">
        <f t="shared" si="0"/>
        <v>10.8</v>
      </c>
    </row>
    <row r="10" spans="2:10" ht="25.5">
      <c r="B10" s="137">
        <v>39972</v>
      </c>
      <c r="C10" s="276" t="s">
        <v>109</v>
      </c>
      <c r="D10" s="136" t="s">
        <v>179</v>
      </c>
      <c r="E10" s="157"/>
      <c r="F10" s="279"/>
      <c r="G10" s="279"/>
      <c r="H10" s="158"/>
      <c r="I10" s="279">
        <v>6.6</v>
      </c>
      <c r="J10" s="280">
        <f t="shared" si="0"/>
        <v>6.6</v>
      </c>
    </row>
    <row r="11" spans="2:10" ht="25.5">
      <c r="B11" s="134">
        <v>40009</v>
      </c>
      <c r="C11" s="275" t="s">
        <v>194</v>
      </c>
      <c r="D11" s="135" t="s">
        <v>177</v>
      </c>
      <c r="E11" s="281"/>
      <c r="F11" s="282"/>
      <c r="G11" s="281">
        <v>10.8</v>
      </c>
      <c r="H11" s="283"/>
      <c r="I11" s="284"/>
      <c r="J11" s="285">
        <f t="shared" si="0"/>
        <v>10.8</v>
      </c>
    </row>
    <row r="12" spans="2:10" ht="25.5">
      <c r="B12" s="137">
        <v>40009</v>
      </c>
      <c r="C12" s="274" t="s">
        <v>193</v>
      </c>
      <c r="D12" s="136" t="s">
        <v>143</v>
      </c>
      <c r="E12" s="157"/>
      <c r="F12" s="279">
        <v>23.6</v>
      </c>
      <c r="G12" s="279"/>
      <c r="H12" s="158"/>
      <c r="I12" s="279"/>
      <c r="J12" s="280">
        <f t="shared" si="0"/>
        <v>23.6</v>
      </c>
    </row>
    <row r="13" spans="2:10" ht="25.5">
      <c r="B13" s="134">
        <v>40009</v>
      </c>
      <c r="C13" s="277" t="s">
        <v>109</v>
      </c>
      <c r="D13" s="135" t="s">
        <v>180</v>
      </c>
      <c r="E13" s="281"/>
      <c r="F13" s="282"/>
      <c r="G13" s="281"/>
      <c r="H13" s="283"/>
      <c r="I13" s="284">
        <v>7.7</v>
      </c>
      <c r="J13" s="285">
        <f t="shared" si="0"/>
        <v>7.7</v>
      </c>
    </row>
    <row r="14" spans="2:10" ht="25.5">
      <c r="B14" s="137">
        <v>40015</v>
      </c>
      <c r="C14" s="274" t="s">
        <v>196</v>
      </c>
      <c r="D14" s="136" t="s">
        <v>144</v>
      </c>
      <c r="E14" s="157"/>
      <c r="F14" s="279"/>
      <c r="G14" s="279">
        <v>7.6</v>
      </c>
      <c r="H14" s="158"/>
      <c r="I14" s="279"/>
      <c r="J14" s="280">
        <f t="shared" si="0"/>
        <v>7.6</v>
      </c>
    </row>
    <row r="15" spans="2:10" ht="27.75" customHeight="1">
      <c r="B15" s="134">
        <v>40015</v>
      </c>
      <c r="C15" s="275" t="s">
        <v>195</v>
      </c>
      <c r="D15" s="135" t="s">
        <v>140</v>
      </c>
      <c r="E15" s="281"/>
      <c r="F15" s="282">
        <v>16</v>
      </c>
      <c r="G15" s="281"/>
      <c r="H15" s="283"/>
      <c r="I15" s="284"/>
      <c r="J15" s="285">
        <f t="shared" si="0"/>
        <v>16</v>
      </c>
    </row>
    <row r="16" spans="2:10" ht="27.75" customHeight="1">
      <c r="B16" s="137">
        <v>40015</v>
      </c>
      <c r="C16" s="276" t="s">
        <v>109</v>
      </c>
      <c r="D16" s="136" t="s">
        <v>141</v>
      </c>
      <c r="E16" s="157"/>
      <c r="F16" s="279"/>
      <c r="G16" s="279"/>
      <c r="H16" s="158"/>
      <c r="I16" s="279">
        <v>4.5</v>
      </c>
      <c r="J16" s="280">
        <f t="shared" si="0"/>
        <v>4.5</v>
      </c>
    </row>
    <row r="17" spans="2:10" ht="29.25" customHeight="1">
      <c r="B17" s="134">
        <v>40078</v>
      </c>
      <c r="C17" s="275" t="s">
        <v>197</v>
      </c>
      <c r="D17" s="135" t="s">
        <v>144</v>
      </c>
      <c r="E17" s="281"/>
      <c r="F17" s="282"/>
      <c r="G17" s="281">
        <v>7.6</v>
      </c>
      <c r="H17" s="283"/>
      <c r="I17" s="284"/>
      <c r="J17" s="285">
        <f t="shared" si="0"/>
        <v>7.6</v>
      </c>
    </row>
    <row r="18" spans="2:10" ht="25.5">
      <c r="B18" s="137">
        <v>40078</v>
      </c>
      <c r="C18" s="274" t="s">
        <v>195</v>
      </c>
      <c r="D18" s="136" t="s">
        <v>140</v>
      </c>
      <c r="E18" s="157"/>
      <c r="F18" s="279">
        <v>22.5</v>
      </c>
      <c r="G18" s="279"/>
      <c r="H18" s="158"/>
      <c r="I18" s="279"/>
      <c r="J18" s="280">
        <f t="shared" si="0"/>
        <v>22.5</v>
      </c>
    </row>
    <row r="19" spans="2:10" ht="25.5">
      <c r="B19" s="134">
        <v>40078</v>
      </c>
      <c r="C19" s="277" t="s">
        <v>109</v>
      </c>
      <c r="D19" s="135" t="s">
        <v>141</v>
      </c>
      <c r="E19" s="281"/>
      <c r="F19" s="282"/>
      <c r="G19" s="281">
        <v>4.5</v>
      </c>
      <c r="H19" s="283"/>
      <c r="I19" s="284"/>
      <c r="J19" s="285">
        <f t="shared" si="0"/>
        <v>4.5</v>
      </c>
    </row>
    <row r="20" spans="2:10" ht="25.5">
      <c r="B20" s="137">
        <v>40092</v>
      </c>
      <c r="C20" s="274" t="s">
        <v>200</v>
      </c>
      <c r="D20" s="136" t="s">
        <v>145</v>
      </c>
      <c r="E20" s="157"/>
      <c r="F20" s="279"/>
      <c r="G20" s="279">
        <v>7.6</v>
      </c>
      <c r="H20" s="158"/>
      <c r="I20" s="279"/>
      <c r="J20" s="280">
        <f t="shared" si="0"/>
        <v>7.6</v>
      </c>
    </row>
    <row r="21" spans="2:10" ht="25.5">
      <c r="B21" s="134">
        <v>40092</v>
      </c>
      <c r="C21" s="275" t="s">
        <v>198</v>
      </c>
      <c r="D21" s="135" t="s">
        <v>143</v>
      </c>
      <c r="E21" s="281"/>
      <c r="F21" s="282">
        <v>22.5</v>
      </c>
      <c r="G21" s="281"/>
      <c r="H21" s="283"/>
      <c r="I21" s="284"/>
      <c r="J21" s="285">
        <f t="shared" si="0"/>
        <v>22.5</v>
      </c>
    </row>
    <row r="22" spans="2:10" ht="25.5">
      <c r="B22" s="137">
        <v>40092</v>
      </c>
      <c r="C22" s="276" t="s">
        <v>109</v>
      </c>
      <c r="D22" s="136" t="s">
        <v>142</v>
      </c>
      <c r="E22" s="157"/>
      <c r="F22" s="279"/>
      <c r="G22" s="279">
        <v>4.5</v>
      </c>
      <c r="H22" s="158"/>
      <c r="I22" s="279"/>
      <c r="J22" s="280">
        <f t="shared" si="0"/>
        <v>4.5</v>
      </c>
    </row>
    <row r="23" spans="2:10" ht="25.5">
      <c r="B23" s="134">
        <v>40105</v>
      </c>
      <c r="C23" s="275" t="s">
        <v>194</v>
      </c>
      <c r="D23" s="135" t="s">
        <v>147</v>
      </c>
      <c r="E23" s="281"/>
      <c r="F23" s="282"/>
      <c r="G23" s="281">
        <v>10.8</v>
      </c>
      <c r="H23" s="283"/>
      <c r="I23" s="284"/>
      <c r="J23" s="285">
        <f t="shared" si="0"/>
        <v>10.8</v>
      </c>
    </row>
    <row r="24" spans="2:10" ht="25.5">
      <c r="B24" s="137">
        <v>40105</v>
      </c>
      <c r="C24" s="276" t="s">
        <v>109</v>
      </c>
      <c r="D24" s="136" t="s">
        <v>146</v>
      </c>
      <c r="E24" s="157"/>
      <c r="F24" s="279"/>
      <c r="G24" s="279">
        <v>16.2</v>
      </c>
      <c r="H24" s="158"/>
      <c r="I24" s="279"/>
      <c r="J24" s="280">
        <f t="shared" si="0"/>
        <v>16.2</v>
      </c>
    </row>
    <row r="25" spans="2:10" ht="25.5">
      <c r="B25" s="134">
        <v>40134</v>
      </c>
      <c r="C25" s="275" t="s">
        <v>197</v>
      </c>
      <c r="D25" s="135" t="s">
        <v>144</v>
      </c>
      <c r="E25" s="281"/>
      <c r="F25" s="282"/>
      <c r="G25" s="281">
        <v>7.6</v>
      </c>
      <c r="H25" s="283"/>
      <c r="I25" s="284"/>
      <c r="J25" s="285">
        <f t="shared" si="0"/>
        <v>7.6</v>
      </c>
    </row>
    <row r="26" spans="2:10" ht="25.5">
      <c r="B26" s="137">
        <v>40134</v>
      </c>
      <c r="C26" s="274" t="s">
        <v>195</v>
      </c>
      <c r="D26" s="136" t="s">
        <v>140</v>
      </c>
      <c r="E26" s="157"/>
      <c r="F26" s="279">
        <v>16</v>
      </c>
      <c r="G26" s="279"/>
      <c r="H26" s="158"/>
      <c r="I26" s="279"/>
      <c r="J26" s="280">
        <f t="shared" si="0"/>
        <v>16</v>
      </c>
    </row>
    <row r="27" spans="2:10" ht="25.5">
      <c r="B27" s="134">
        <v>40134</v>
      </c>
      <c r="C27" s="277" t="s">
        <v>109</v>
      </c>
      <c r="D27" s="135" t="s">
        <v>141</v>
      </c>
      <c r="E27" s="281"/>
      <c r="F27" s="282"/>
      <c r="G27" s="281">
        <v>4.5</v>
      </c>
      <c r="H27" s="283"/>
      <c r="I27" s="284"/>
      <c r="J27" s="285">
        <f t="shared" si="0"/>
        <v>4.5</v>
      </c>
    </row>
    <row r="28" spans="2:10" ht="38.25">
      <c r="B28" s="137">
        <v>40252</v>
      </c>
      <c r="C28" s="274" t="s">
        <v>199</v>
      </c>
      <c r="D28" s="136" t="s">
        <v>271</v>
      </c>
      <c r="E28" s="157"/>
      <c r="F28" s="279">
        <v>210.9</v>
      </c>
      <c r="G28" s="279"/>
      <c r="H28" s="158"/>
      <c r="I28" s="279"/>
      <c r="J28" s="280">
        <f t="shared" si="0"/>
        <v>210.9</v>
      </c>
    </row>
    <row r="29" spans="2:10" ht="63.75">
      <c r="B29" s="134" t="s">
        <v>249</v>
      </c>
      <c r="C29" s="278" t="s">
        <v>109</v>
      </c>
      <c r="D29" s="88" t="s">
        <v>272</v>
      </c>
      <c r="E29" s="281"/>
      <c r="F29" s="281"/>
      <c r="G29" s="286"/>
      <c r="H29" s="281">
        <v>200.38</v>
      </c>
      <c r="I29" s="281"/>
      <c r="J29" s="287">
        <f>SUM(E29:I29)</f>
        <v>200.38</v>
      </c>
    </row>
    <row r="30" spans="2:10" ht="12.75">
      <c r="B30" s="60"/>
      <c r="C30" s="74"/>
      <c r="D30" s="88"/>
      <c r="E30" s="57"/>
      <c r="F30" s="57"/>
      <c r="G30" s="73"/>
      <c r="H30" s="57"/>
      <c r="I30" s="57"/>
      <c r="J30" s="116"/>
    </row>
    <row r="31" spans="2:10" ht="12.75">
      <c r="B31" s="27"/>
      <c r="C31" s="28"/>
      <c r="D31" s="29"/>
      <c r="E31" s="53">
        <f aca="true" t="shared" si="1" ref="E31:J31">SUM(E8:E30)</f>
        <v>0</v>
      </c>
      <c r="F31" s="54">
        <f t="shared" si="1"/>
        <v>322.3</v>
      </c>
      <c r="G31" s="54">
        <f t="shared" si="1"/>
        <v>92.5</v>
      </c>
      <c r="H31" s="55">
        <f t="shared" si="1"/>
        <v>200.38</v>
      </c>
      <c r="I31" s="54">
        <f t="shared" si="1"/>
        <v>18.8</v>
      </c>
      <c r="J31" s="37">
        <f t="shared" si="1"/>
        <v>633.98</v>
      </c>
    </row>
    <row r="32" spans="2:10" ht="13.5" thickBot="1">
      <c r="B32" s="19"/>
      <c r="C32" s="20"/>
      <c r="D32" s="21"/>
      <c r="E32" s="22"/>
      <c r="F32" s="20"/>
      <c r="G32" s="20"/>
      <c r="H32" s="23"/>
      <c r="I32" s="20"/>
      <c r="J32" s="24"/>
    </row>
    <row r="34" ht="12.75">
      <c r="B34" s="1" t="s">
        <v>93</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Chittleburgh,Tracey Barlow, 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6" header="0.5" footer="0.5"/>
  <pageSetup fitToHeight="1" fitToWidth="1" horizontalDpi="600" verticalDpi="600" orientation="landscape" paperSize="9" scale="95" r:id="rId1"/>
</worksheet>
</file>

<file path=xl/worksheets/sheet17.xml><?xml version="1.0" encoding="utf-8"?>
<worksheet xmlns="http://schemas.openxmlformats.org/spreadsheetml/2006/main" xmlns:r="http://schemas.openxmlformats.org/officeDocument/2006/relationships">
  <sheetPr>
    <pageSetUpPr fitToPage="1"/>
  </sheetPr>
  <dimension ref="B1:J17"/>
  <sheetViews>
    <sheetView workbookViewId="0" topLeftCell="A1">
      <selection activeCell="A1" sqref="A1"/>
    </sheetView>
  </sheetViews>
  <sheetFormatPr defaultColWidth="9.140625" defaultRowHeight="12.75"/>
  <cols>
    <col min="1" max="1" width="1.28515625" style="1" customWidth="1"/>
    <col min="2" max="2" width="10.140625" style="1" bestFit="1" customWidth="1"/>
    <col min="3" max="3" width="15.140625" style="1" customWidth="1"/>
    <col min="4" max="4" width="40.28125" style="1" customWidth="1"/>
    <col min="5" max="8" width="11.8515625" style="1" customWidth="1"/>
    <col min="9" max="9" width="14.7109375" style="1" customWidth="1"/>
    <col min="10" max="10" width="10.140625" style="1" customWidth="1"/>
    <col min="11" max="16384" width="9.140625" style="1" customWidth="1"/>
  </cols>
  <sheetData>
    <row r="1" ht="12.75">
      <c r="B1" s="2" t="s">
        <v>42</v>
      </c>
    </row>
    <row r="2" spans="2:6" ht="12.75">
      <c r="B2" s="3" t="s">
        <v>43</v>
      </c>
      <c r="D2" s="38" t="s">
        <v>73</v>
      </c>
      <c r="E2" s="39" t="s">
        <v>62</v>
      </c>
      <c r="F2" s="40"/>
    </row>
    <row r="3" spans="2:6" ht="12.75">
      <c r="B3" s="2" t="s">
        <v>44</v>
      </c>
      <c r="D3" s="3" t="str">
        <f>'B Emery'!D3</f>
        <v>2009-10</v>
      </c>
      <c r="E3" s="3" t="str">
        <f>'B Emery'!E3</f>
        <v>Quarter 4</v>
      </c>
      <c r="F3" s="3" t="str">
        <f>'B Emery'!F3</f>
        <v>1 January 2010 - 31 March 2010</v>
      </c>
    </row>
    <row r="4" ht="13.5" thickBot="1"/>
    <row r="5" spans="2:10" ht="12.75">
      <c r="B5" s="26" t="s">
        <v>45</v>
      </c>
      <c r="C5" s="25" t="s">
        <v>46</v>
      </c>
      <c r="D5" s="10" t="s">
        <v>47</v>
      </c>
      <c r="E5" s="300" t="s">
        <v>51</v>
      </c>
      <c r="F5" s="301"/>
      <c r="G5" s="301"/>
      <c r="H5" s="302"/>
      <c r="I5" s="11" t="s">
        <v>50</v>
      </c>
      <c r="J5" s="30" t="s">
        <v>55</v>
      </c>
    </row>
    <row r="6" spans="2:10" s="4" customFormat="1" ht="27.75" customHeight="1">
      <c r="B6" s="5"/>
      <c r="C6" s="12"/>
      <c r="D6" s="6"/>
      <c r="E6" s="7" t="s">
        <v>48</v>
      </c>
      <c r="F6" s="9" t="s">
        <v>49</v>
      </c>
      <c r="G6" s="9" t="s">
        <v>100</v>
      </c>
      <c r="H6" s="61" t="s">
        <v>1</v>
      </c>
      <c r="I6" s="12" t="s">
        <v>52</v>
      </c>
      <c r="J6" s="31" t="s">
        <v>56</v>
      </c>
    </row>
    <row r="7" spans="2:10" ht="13.5" customHeight="1">
      <c r="B7" s="60"/>
      <c r="C7" s="127"/>
      <c r="D7" s="128"/>
      <c r="E7" s="126"/>
      <c r="F7" s="126"/>
      <c r="G7" s="126"/>
      <c r="H7" s="129"/>
      <c r="I7" s="130"/>
      <c r="J7" s="36"/>
    </row>
    <row r="8" spans="2:10" ht="28.5" customHeight="1">
      <c r="B8" s="137">
        <v>40193</v>
      </c>
      <c r="C8" s="297" t="s">
        <v>136</v>
      </c>
      <c r="D8" s="138" t="s">
        <v>137</v>
      </c>
      <c r="E8" s="157"/>
      <c r="F8" s="288">
        <v>23.9</v>
      </c>
      <c r="G8" s="157"/>
      <c r="H8" s="158"/>
      <c r="I8" s="288"/>
      <c r="J8" s="280">
        <f>SUM(E8:I8)</f>
        <v>23.9</v>
      </c>
    </row>
    <row r="9" spans="2:10" ht="28.5" customHeight="1">
      <c r="B9" s="134">
        <v>40193</v>
      </c>
      <c r="C9" s="298" t="s">
        <v>138</v>
      </c>
      <c r="D9" s="139" t="s">
        <v>139</v>
      </c>
      <c r="E9" s="281"/>
      <c r="F9" s="289">
        <v>15.8</v>
      </c>
      <c r="G9" s="281"/>
      <c r="H9" s="283"/>
      <c r="I9" s="289"/>
      <c r="J9" s="285">
        <f>SUM(E9:I9)</f>
        <v>15.8</v>
      </c>
    </row>
    <row r="10" spans="2:10" ht="28.5" customHeight="1">
      <c r="B10" s="137">
        <v>40196</v>
      </c>
      <c r="C10" s="297" t="s">
        <v>136</v>
      </c>
      <c r="D10" s="140" t="s">
        <v>140</v>
      </c>
      <c r="E10" s="157"/>
      <c r="F10" s="288">
        <v>39.7</v>
      </c>
      <c r="G10" s="157"/>
      <c r="H10" s="158"/>
      <c r="I10" s="288"/>
      <c r="J10" s="280">
        <f>SUM(E10:I10)</f>
        <v>39.7</v>
      </c>
    </row>
    <row r="11" spans="2:10" ht="28.5" customHeight="1">
      <c r="B11" s="134">
        <v>40252</v>
      </c>
      <c r="C11" s="298" t="s">
        <v>201</v>
      </c>
      <c r="D11" s="141" t="s">
        <v>126</v>
      </c>
      <c r="E11" s="281"/>
      <c r="F11" s="289">
        <v>94.16</v>
      </c>
      <c r="G11" s="281"/>
      <c r="H11" s="283"/>
      <c r="I11" s="289"/>
      <c r="J11" s="285">
        <f>SUM(E11:I11)</f>
        <v>94.16</v>
      </c>
    </row>
    <row r="12" spans="2:10" ht="38.25">
      <c r="B12" s="137" t="s">
        <v>249</v>
      </c>
      <c r="C12" s="273" t="s">
        <v>109</v>
      </c>
      <c r="D12" s="207" t="s">
        <v>270</v>
      </c>
      <c r="E12" s="157"/>
      <c r="F12" s="157"/>
      <c r="G12" s="290"/>
      <c r="H12" s="157">
        <v>200.38</v>
      </c>
      <c r="I12" s="157"/>
      <c r="J12" s="291">
        <f>SUM(E12:I12)</f>
        <v>200.38</v>
      </c>
    </row>
    <row r="13" spans="2:10" ht="12.75">
      <c r="B13" s="60"/>
      <c r="C13" s="74"/>
      <c r="D13" s="247"/>
      <c r="E13" s="56"/>
      <c r="F13" s="57"/>
      <c r="G13" s="73"/>
      <c r="H13" s="58"/>
      <c r="I13" s="57"/>
      <c r="J13" s="116"/>
    </row>
    <row r="14" spans="2:10" ht="14.25" customHeight="1">
      <c r="B14" s="27"/>
      <c r="C14" s="28"/>
      <c r="D14" s="29"/>
      <c r="E14" s="41">
        <f aca="true" t="shared" si="0" ref="E14:J14">SUM(E7:E12)</f>
        <v>0</v>
      </c>
      <c r="F14" s="42">
        <f t="shared" si="0"/>
        <v>173.56</v>
      </c>
      <c r="G14" s="42">
        <f t="shared" si="0"/>
        <v>0</v>
      </c>
      <c r="H14" s="43">
        <f t="shared" si="0"/>
        <v>200.38</v>
      </c>
      <c r="I14" s="42">
        <f t="shared" si="0"/>
        <v>0</v>
      </c>
      <c r="J14" s="37">
        <f t="shared" si="0"/>
        <v>373.94</v>
      </c>
    </row>
    <row r="15" spans="2:10" ht="13.5" thickBot="1">
      <c r="B15" s="19"/>
      <c r="C15" s="20"/>
      <c r="D15" s="21"/>
      <c r="E15" s="22"/>
      <c r="F15" s="20"/>
      <c r="G15" s="20"/>
      <c r="H15" s="23"/>
      <c r="I15" s="20"/>
      <c r="J15" s="24"/>
    </row>
    <row r="17" ht="12.75">
      <c r="B17" s="1" t="s">
        <v>93</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7" bottom="0.57" header="0.5" footer="0.5"/>
  <pageSetup fitToHeight="1" fitToWidth="1" horizontalDpi="600" verticalDpi="600" orientation="landscape" paperSize="9" scale="77" r:id="rId1"/>
</worksheet>
</file>

<file path=xl/worksheets/sheet18.xml><?xml version="1.0" encoding="utf-8"?>
<worksheet xmlns="http://schemas.openxmlformats.org/spreadsheetml/2006/main" xmlns:r="http://schemas.openxmlformats.org/officeDocument/2006/relationships">
  <sheetPr>
    <pageSetUpPr fitToPage="1"/>
  </sheetPr>
  <dimension ref="B1:J14"/>
  <sheetViews>
    <sheetView workbookViewId="0" topLeftCell="A1">
      <selection activeCell="A1" sqref="A1"/>
    </sheetView>
  </sheetViews>
  <sheetFormatPr defaultColWidth="9.140625" defaultRowHeight="12.75"/>
  <cols>
    <col min="1" max="1" width="1.421875" style="1" customWidth="1"/>
    <col min="2" max="2" width="10.140625" style="1" bestFit="1" customWidth="1"/>
    <col min="3" max="3" width="13.8515625" style="1" customWidth="1"/>
    <col min="4" max="4" width="41.2812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243</v>
      </c>
      <c r="E2" s="39" t="s">
        <v>62</v>
      </c>
      <c r="F2" s="40"/>
    </row>
    <row r="3" spans="2:6" ht="12.75">
      <c r="B3" s="2" t="s">
        <v>44</v>
      </c>
      <c r="D3" s="3" t="str">
        <f>'B Emery'!D3</f>
        <v>2009-10</v>
      </c>
      <c r="E3" s="3" t="str">
        <f>'B Emery'!E3</f>
        <v>Quarter 4</v>
      </c>
      <c r="F3" s="3" t="str">
        <f>'B Emery'!F3</f>
        <v>1 January 2010 - 31 March 2010</v>
      </c>
    </row>
    <row r="4" ht="13.5" thickBot="1"/>
    <row r="5" spans="2:10" ht="12.75">
      <c r="B5" s="26" t="s">
        <v>45</v>
      </c>
      <c r="C5" s="25" t="s">
        <v>46</v>
      </c>
      <c r="D5" s="10" t="s">
        <v>47</v>
      </c>
      <c r="E5" s="300" t="s">
        <v>51</v>
      </c>
      <c r="F5" s="301"/>
      <c r="G5" s="301"/>
      <c r="H5" s="302"/>
      <c r="I5" s="11" t="s">
        <v>50</v>
      </c>
      <c r="J5" s="30" t="s">
        <v>55</v>
      </c>
    </row>
    <row r="6" spans="2:10" s="4" customFormat="1" ht="27.75" customHeight="1">
      <c r="B6" s="5"/>
      <c r="C6" s="12"/>
      <c r="D6" s="6"/>
      <c r="E6" s="7" t="s">
        <v>48</v>
      </c>
      <c r="F6" s="9" t="s">
        <v>49</v>
      </c>
      <c r="G6" s="9" t="s">
        <v>100</v>
      </c>
      <c r="H6" s="61" t="s">
        <v>1</v>
      </c>
      <c r="I6" s="12" t="s">
        <v>52</v>
      </c>
      <c r="J6" s="31" t="s">
        <v>56</v>
      </c>
    </row>
    <row r="7" spans="2:10" ht="12.75">
      <c r="B7" s="13"/>
      <c r="C7" s="14"/>
      <c r="D7" s="15"/>
      <c r="E7" s="16"/>
      <c r="F7" s="14"/>
      <c r="G7" s="14"/>
      <c r="H7" s="17"/>
      <c r="I7" s="14"/>
      <c r="J7" s="18"/>
    </row>
    <row r="8" spans="2:10" ht="38.25">
      <c r="B8" s="177" t="s">
        <v>249</v>
      </c>
      <c r="C8" s="273" t="s">
        <v>109</v>
      </c>
      <c r="D8" s="207" t="s">
        <v>270</v>
      </c>
      <c r="E8" s="157"/>
      <c r="F8" s="157"/>
      <c r="G8" s="290"/>
      <c r="H8" s="157">
        <v>200.38</v>
      </c>
      <c r="I8" s="157"/>
      <c r="J8" s="291">
        <f>SUM(E8:I8)</f>
        <v>200.38</v>
      </c>
    </row>
    <row r="9" spans="2:10" ht="12.75">
      <c r="B9" s="107"/>
      <c r="C9" s="108"/>
      <c r="D9" s="108"/>
      <c r="E9" s="57"/>
      <c r="F9" s="77"/>
      <c r="G9" s="57"/>
      <c r="H9" s="57"/>
      <c r="I9" s="109"/>
      <c r="J9" s="36">
        <f>SUM(E9:I9)</f>
        <v>0</v>
      </c>
    </row>
    <row r="10" spans="2:10" ht="12.75">
      <c r="B10" s="27"/>
      <c r="C10" s="28"/>
      <c r="D10" s="29"/>
      <c r="E10" s="56"/>
      <c r="F10" s="57"/>
      <c r="G10" s="57"/>
      <c r="H10" s="58"/>
      <c r="I10" s="57"/>
      <c r="J10" s="35"/>
    </row>
    <row r="11" spans="2:10" ht="12.75">
      <c r="B11" s="27"/>
      <c r="C11" s="28"/>
      <c r="D11" s="29"/>
      <c r="E11" s="53">
        <f aca="true" t="shared" si="0" ref="E11:J11">SUM(E8:E10)</f>
        <v>0</v>
      </c>
      <c r="F11" s="54">
        <f t="shared" si="0"/>
        <v>0</v>
      </c>
      <c r="G11" s="54">
        <f t="shared" si="0"/>
        <v>0</v>
      </c>
      <c r="H11" s="55">
        <f t="shared" si="0"/>
        <v>200.38</v>
      </c>
      <c r="I11" s="54">
        <f t="shared" si="0"/>
        <v>0</v>
      </c>
      <c r="J11" s="37">
        <f t="shared" si="0"/>
        <v>200.38</v>
      </c>
    </row>
    <row r="12" spans="2:10" ht="13.5" thickBot="1">
      <c r="B12" s="19"/>
      <c r="C12" s="20"/>
      <c r="D12" s="21"/>
      <c r="E12" s="22"/>
      <c r="F12" s="20"/>
      <c r="G12" s="20"/>
      <c r="H12" s="23"/>
      <c r="I12" s="20"/>
      <c r="J12" s="24"/>
    </row>
    <row r="14" ht="12.75">
      <c r="B14" s="1" t="s">
        <v>93</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Chittleburgh,Tracey Barlow, Mike Lloyd, Steve Walker"</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19.xml><?xml version="1.0" encoding="utf-8"?>
<worksheet xmlns="http://schemas.openxmlformats.org/spreadsheetml/2006/main" xmlns:r="http://schemas.openxmlformats.org/officeDocument/2006/relationships">
  <sheetPr>
    <pageSetUpPr fitToPage="1"/>
  </sheetPr>
  <dimension ref="A1:J15"/>
  <sheetViews>
    <sheetView workbookViewId="0" topLeftCell="A1">
      <selection activeCell="A1" sqref="A1"/>
    </sheetView>
  </sheetViews>
  <sheetFormatPr defaultColWidth="9.140625" defaultRowHeight="12.75"/>
  <cols>
    <col min="1" max="1" width="1.8515625" style="1" customWidth="1"/>
    <col min="2" max="2" width="10.140625" style="1" bestFit="1" customWidth="1"/>
    <col min="3" max="3" width="14.00390625" style="1" customWidth="1"/>
    <col min="4" max="4" width="36.8515625" style="1" customWidth="1"/>
    <col min="5" max="8" width="11.8515625" style="1" customWidth="1"/>
    <col min="9" max="9" width="17.7109375" style="1" customWidth="1"/>
    <col min="10" max="10" width="10.140625" style="1" customWidth="1"/>
    <col min="11" max="16384" width="9.140625" style="1" customWidth="1"/>
  </cols>
  <sheetData>
    <row r="1" ht="12.75">
      <c r="B1" s="2" t="s">
        <v>42</v>
      </c>
    </row>
    <row r="2" spans="2:6" ht="12.75">
      <c r="B2" s="3" t="s">
        <v>43</v>
      </c>
      <c r="D2" s="38" t="s">
        <v>72</v>
      </c>
      <c r="E2" s="39" t="s">
        <v>62</v>
      </c>
      <c r="F2" s="40"/>
    </row>
    <row r="3" spans="2:6" ht="12.75">
      <c r="B3" s="2" t="s">
        <v>44</v>
      </c>
      <c r="D3" s="3" t="str">
        <f>'B Emery'!D3</f>
        <v>2009-10</v>
      </c>
      <c r="E3" s="3" t="str">
        <f>'B Emery'!E3</f>
        <v>Quarter 4</v>
      </c>
      <c r="F3" s="3" t="str">
        <f>'B Emery'!F3</f>
        <v>1 January 2010 - 31 March 2010</v>
      </c>
    </row>
    <row r="4" ht="13.5" thickBot="1"/>
    <row r="5" spans="2:10" ht="12.75">
      <c r="B5" s="26" t="s">
        <v>45</v>
      </c>
      <c r="C5" s="25" t="s">
        <v>46</v>
      </c>
      <c r="D5" s="10" t="s">
        <v>47</v>
      </c>
      <c r="E5" s="300" t="s">
        <v>51</v>
      </c>
      <c r="F5" s="301"/>
      <c r="G5" s="301"/>
      <c r="H5" s="302"/>
      <c r="I5" s="11" t="s">
        <v>50</v>
      </c>
      <c r="J5" s="30" t="s">
        <v>55</v>
      </c>
    </row>
    <row r="6" spans="2:10" s="4" customFormat="1" ht="25.5">
      <c r="B6" s="5"/>
      <c r="C6" s="12"/>
      <c r="D6" s="6"/>
      <c r="E6" s="7" t="s">
        <v>48</v>
      </c>
      <c r="F6" s="9" t="s">
        <v>49</v>
      </c>
      <c r="G6" s="9" t="s">
        <v>100</v>
      </c>
      <c r="H6" s="61" t="s">
        <v>1</v>
      </c>
      <c r="I6" s="12" t="s">
        <v>52</v>
      </c>
      <c r="J6" s="31" t="s">
        <v>56</v>
      </c>
    </row>
    <row r="7" spans="2:10" s="4" customFormat="1" ht="12.75">
      <c r="B7" s="241"/>
      <c r="C7" s="239"/>
      <c r="D7" s="240"/>
      <c r="E7" s="242"/>
      <c r="F7" s="243"/>
      <c r="G7" s="243"/>
      <c r="H7" s="244"/>
      <c r="I7" s="239"/>
      <c r="J7" s="245"/>
    </row>
    <row r="8" spans="2:10" ht="28.5" customHeight="1">
      <c r="B8" s="99">
        <v>40252</v>
      </c>
      <c r="C8" s="74" t="s">
        <v>244</v>
      </c>
      <c r="D8" s="141" t="s">
        <v>126</v>
      </c>
      <c r="E8" s="57"/>
      <c r="F8" s="57">
        <v>104.69</v>
      </c>
      <c r="G8" s="73"/>
      <c r="H8" s="57"/>
      <c r="I8" s="57"/>
      <c r="J8" s="116">
        <f>SUM(E8:I8)</f>
        <v>104.69</v>
      </c>
    </row>
    <row r="9" spans="1:10" s="79" customFormat="1" ht="38.25">
      <c r="A9" s="1"/>
      <c r="B9" s="177" t="s">
        <v>249</v>
      </c>
      <c r="C9" s="238" t="s">
        <v>109</v>
      </c>
      <c r="D9" s="207" t="s">
        <v>270</v>
      </c>
      <c r="E9" s="67"/>
      <c r="F9" s="67"/>
      <c r="G9" s="226"/>
      <c r="H9" s="67">
        <v>200.38</v>
      </c>
      <c r="I9" s="67"/>
      <c r="J9" s="115">
        <f>SUM(E9:I9)</f>
        <v>200.38</v>
      </c>
    </row>
    <row r="10" spans="2:10" ht="12.75">
      <c r="B10" s="99"/>
      <c r="C10" s="80"/>
      <c r="D10" s="98"/>
      <c r="E10" s="56"/>
      <c r="F10" s="63"/>
      <c r="G10" s="57"/>
      <c r="H10" s="58"/>
      <c r="I10" s="57"/>
      <c r="J10" s="36">
        <f>SUM(E10:I10)</f>
        <v>0</v>
      </c>
    </row>
    <row r="11" spans="2:10" ht="12.75">
      <c r="B11" s="27"/>
      <c r="C11" s="28"/>
      <c r="D11" s="29"/>
      <c r="E11" s="32"/>
      <c r="F11" s="33"/>
      <c r="G11" s="33"/>
      <c r="H11" s="34"/>
      <c r="I11" s="33"/>
      <c r="J11" s="35"/>
    </row>
    <row r="12" spans="2:10" ht="12.75">
      <c r="B12" s="27"/>
      <c r="C12" s="28"/>
      <c r="D12" s="29"/>
      <c r="E12" s="53">
        <f>SUM(E8:E11)</f>
        <v>0</v>
      </c>
      <c r="F12" s="54">
        <f>SUM(F8:F11)</f>
        <v>104.69</v>
      </c>
      <c r="G12" s="53">
        <f>SUM(G8:G11)</f>
        <v>0</v>
      </c>
      <c r="H12" s="54">
        <f>SUM(H8:H11)</f>
        <v>200.38</v>
      </c>
      <c r="I12" s="53">
        <f>SUM(I8:I11)</f>
        <v>0</v>
      </c>
      <c r="J12" s="37">
        <f>SUM(J8:J10)</f>
        <v>305.07</v>
      </c>
    </row>
    <row r="13" spans="2:10" ht="13.5" thickBot="1">
      <c r="B13" s="19"/>
      <c r="C13" s="20"/>
      <c r="D13" s="21"/>
      <c r="E13" s="22"/>
      <c r="F13" s="20"/>
      <c r="G13" s="20"/>
      <c r="H13" s="23"/>
      <c r="I13" s="20"/>
      <c r="J13" s="24"/>
    </row>
    <row r="15" ht="12.75">
      <c r="B15" s="1" t="s">
        <v>93</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8" bottom="0.56" header="0.5" footer="0.5"/>
  <pageSetup fitToHeight="1" fitToWidth="1" horizontalDpi="600" verticalDpi="600" orientation="landscape" paperSize="9" scale="64" r:id="rId1"/>
</worksheet>
</file>

<file path=xl/worksheets/sheet2.xml><?xml version="1.0" encoding="utf-8"?>
<worksheet xmlns="http://schemas.openxmlformats.org/spreadsheetml/2006/main" xmlns:r="http://schemas.openxmlformats.org/officeDocument/2006/relationships">
  <dimension ref="B1:D26"/>
  <sheetViews>
    <sheetView tabSelected="1" workbookViewId="0" topLeftCell="A1">
      <selection activeCell="A1" sqref="A1"/>
    </sheetView>
  </sheetViews>
  <sheetFormatPr defaultColWidth="9.140625" defaultRowHeight="12.75"/>
  <cols>
    <col min="1" max="1" width="9.140625" style="1" customWidth="1"/>
    <col min="2" max="2" width="19.421875" style="1" customWidth="1"/>
    <col min="3" max="3" width="15.57421875" style="1" customWidth="1"/>
    <col min="4" max="16384" width="9.140625" style="1" customWidth="1"/>
  </cols>
  <sheetData>
    <row r="1" ht="12.75">
      <c r="B1" s="2" t="s">
        <v>42</v>
      </c>
    </row>
    <row r="2" ht="12.75">
      <c r="B2" s="2" t="s">
        <v>44</v>
      </c>
    </row>
    <row r="3" ht="12.75">
      <c r="B3" s="2"/>
    </row>
    <row r="4" spans="2:3" ht="12.75">
      <c r="B4" s="2" t="str">
        <f>'B Emery'!D3</f>
        <v>2009-10</v>
      </c>
      <c r="C4" s="2" t="str">
        <f>'B Emery'!E3</f>
        <v>Quarter 4</v>
      </c>
    </row>
    <row r="5" spans="2:3" ht="12.75">
      <c r="B5" s="2" t="str">
        <f>'B Emery'!F3</f>
        <v>1 January 2010 - 31 March 2010</v>
      </c>
      <c r="C5" s="2"/>
    </row>
    <row r="7" ht="12.75">
      <c r="B7" s="2" t="s">
        <v>92</v>
      </c>
    </row>
    <row r="9" spans="2:3" ht="12.75">
      <c r="B9" s="90" t="s">
        <v>57</v>
      </c>
      <c r="C9" s="1" t="s">
        <v>58</v>
      </c>
    </row>
    <row r="10" spans="2:4" ht="12.75">
      <c r="B10" s="90" t="s">
        <v>59</v>
      </c>
      <c r="C10" s="1" t="s">
        <v>60</v>
      </c>
      <c r="D10" s="237"/>
    </row>
    <row r="11" spans="2:4" ht="12.75">
      <c r="B11" s="90" t="s">
        <v>63</v>
      </c>
      <c r="C11" s="1" t="s">
        <v>60</v>
      </c>
      <c r="D11" s="237"/>
    </row>
    <row r="12" spans="2:3" ht="12.75">
      <c r="B12" s="90" t="s">
        <v>61</v>
      </c>
      <c r="C12" s="1" t="s">
        <v>60</v>
      </c>
    </row>
    <row r="13" spans="2:3" ht="12.75">
      <c r="B13" s="90" t="s">
        <v>64</v>
      </c>
      <c r="C13" s="1" t="s">
        <v>60</v>
      </c>
    </row>
    <row r="14" spans="2:3" ht="12.75">
      <c r="B14" s="90" t="s">
        <v>65</v>
      </c>
      <c r="C14" s="1" t="s">
        <v>60</v>
      </c>
    </row>
    <row r="15" spans="2:3" ht="12.75">
      <c r="B15" s="90" t="s">
        <v>66</v>
      </c>
      <c r="C15" s="1" t="s">
        <v>60</v>
      </c>
    </row>
    <row r="16" spans="2:3" ht="12.75">
      <c r="B16" s="90" t="s">
        <v>69</v>
      </c>
      <c r="C16" s="1" t="s">
        <v>251</v>
      </c>
    </row>
    <row r="17" spans="2:3" ht="12.75">
      <c r="B17" s="90" t="s">
        <v>241</v>
      </c>
      <c r="C17" s="1" t="s">
        <v>95</v>
      </c>
    </row>
    <row r="18" spans="2:3" ht="12.75">
      <c r="B18" s="90" t="s">
        <v>70</v>
      </c>
      <c r="C18" s="1" t="s">
        <v>95</v>
      </c>
    </row>
    <row r="19" spans="2:3" ht="12.75">
      <c r="B19" s="90" t="s">
        <v>54</v>
      </c>
      <c r="C19" s="1" t="s">
        <v>95</v>
      </c>
    </row>
    <row r="20" spans="2:3" ht="12.75">
      <c r="B20" s="90" t="s">
        <v>71</v>
      </c>
      <c r="C20" s="1" t="s">
        <v>95</v>
      </c>
    </row>
    <row r="21" spans="2:3" ht="12.75">
      <c r="B21" s="90" t="s">
        <v>73</v>
      </c>
      <c r="C21" s="1" t="s">
        <v>95</v>
      </c>
    </row>
    <row r="22" spans="2:3" ht="12.75">
      <c r="B22" s="90" t="s">
        <v>243</v>
      </c>
      <c r="C22" s="1" t="s">
        <v>95</v>
      </c>
    </row>
    <row r="23" spans="2:3" ht="12.75">
      <c r="B23" s="90" t="s">
        <v>242</v>
      </c>
      <c r="C23" s="1" t="s">
        <v>95</v>
      </c>
    </row>
    <row r="24" spans="2:3" ht="12.75">
      <c r="B24" s="90" t="s">
        <v>72</v>
      </c>
      <c r="C24" s="1" t="s">
        <v>250</v>
      </c>
    </row>
    <row r="26" spans="2:3" ht="12.75">
      <c r="B26" s="90" t="s">
        <v>96</v>
      </c>
      <c r="C26" s="1" t="s">
        <v>97</v>
      </c>
    </row>
  </sheetData>
  <hyperlinks>
    <hyperlink ref="B9" location="'B Emery'!A1" display="Bill Emery"/>
    <hyperlink ref="B10" location="'M Beswick'!A1" display="Michael Beswick"/>
    <hyperlink ref="B24" location="'J May'!A1" display="Jane May"/>
    <hyperlink ref="B15" location="'J Thomas'!A1" display="John Thomas"/>
    <hyperlink ref="B13" location="'I Prosser'!A1" display="Ian Prosser"/>
    <hyperlink ref="B20" location="'C Elliott'!A1" display="Chris Elliott"/>
    <hyperlink ref="B21" location="'R Goldson'!A1" display="Richard Goldson"/>
    <hyperlink ref="B16" location="'A Walker'!A1" display="Anna Walker"/>
    <hyperlink ref="B19" location="'J Chittleburgh'!A1" display="Jeremy Chittleburgh"/>
    <hyperlink ref="B12" location="'M Lee'!A1" display="Michael Lee"/>
    <hyperlink ref="B11" location="'J Lazarus'!A1" display="Juliet Lazarus"/>
    <hyperlink ref="B14" location="'L Rollason'!A1" display="Lynda Rollason"/>
    <hyperlink ref="B18" location="'P Bucks'!A1" display="Peter Bucks"/>
    <hyperlink ref="B26" location="'Hospitality received'!A1" display="Hospitality Received"/>
    <hyperlink ref="B22" location="'M Lloyd'!A1" display="Mike Lloyd"/>
    <hyperlink ref="B23" location="'S Walker'!A1" display="Steve Walker"/>
    <hyperlink ref="B17" location="'T Barlow'!A1" display="Tracey Barlow"/>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B1:J18"/>
  <sheetViews>
    <sheetView workbookViewId="0" topLeftCell="A1">
      <selection activeCell="F22" sqref="F21:F22"/>
    </sheetView>
  </sheetViews>
  <sheetFormatPr defaultColWidth="9.140625" defaultRowHeight="12.75"/>
  <cols>
    <col min="1" max="1" width="1.421875" style="1" customWidth="1"/>
    <col min="2" max="2" width="10.140625" style="1" bestFit="1" customWidth="1"/>
    <col min="3" max="3" width="13.8515625" style="1" customWidth="1"/>
    <col min="4" max="4" width="41.2812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242</v>
      </c>
      <c r="E2" s="39" t="s">
        <v>62</v>
      </c>
      <c r="F2" s="40"/>
    </row>
    <row r="3" spans="2:6" ht="12.75">
      <c r="B3" s="2" t="s">
        <v>44</v>
      </c>
      <c r="D3" s="3" t="str">
        <f>'B Emery'!D3</f>
        <v>2009-10</v>
      </c>
      <c r="E3" s="3" t="str">
        <f>'B Emery'!E3</f>
        <v>Quarter 4</v>
      </c>
      <c r="F3" s="3" t="str">
        <f>'B Emery'!F3</f>
        <v>1 January 2010 - 31 March 2010</v>
      </c>
    </row>
    <row r="4" ht="13.5" thickBot="1"/>
    <row r="5" spans="2:10" ht="12.75">
      <c r="B5" s="26" t="s">
        <v>45</v>
      </c>
      <c r="C5" s="25" t="s">
        <v>46</v>
      </c>
      <c r="D5" s="10" t="s">
        <v>47</v>
      </c>
      <c r="E5" s="300" t="s">
        <v>51</v>
      </c>
      <c r="F5" s="301"/>
      <c r="G5" s="301"/>
      <c r="H5" s="302"/>
      <c r="I5" s="11" t="s">
        <v>50</v>
      </c>
      <c r="J5" s="30" t="s">
        <v>55</v>
      </c>
    </row>
    <row r="6" spans="2:10" s="4" customFormat="1" ht="27.75" customHeight="1">
      <c r="B6" s="5"/>
      <c r="C6" s="12"/>
      <c r="D6" s="6"/>
      <c r="E6" s="7" t="s">
        <v>48</v>
      </c>
      <c r="F6" s="9" t="s">
        <v>49</v>
      </c>
      <c r="G6" s="9" t="s">
        <v>100</v>
      </c>
      <c r="H6" s="61" t="s">
        <v>1</v>
      </c>
      <c r="I6" s="12" t="s">
        <v>52</v>
      </c>
      <c r="J6" s="31" t="s">
        <v>56</v>
      </c>
    </row>
    <row r="7" spans="2:10" ht="12.75">
      <c r="B7" s="13"/>
      <c r="C7" s="14"/>
      <c r="D7" s="15"/>
      <c r="E7" s="16"/>
      <c r="F7" s="14"/>
      <c r="G7" s="14"/>
      <c r="H7" s="17"/>
      <c r="I7" s="14"/>
      <c r="J7" s="18"/>
    </row>
    <row r="8" spans="2:10" ht="25.5">
      <c r="B8" s="201">
        <v>40183</v>
      </c>
      <c r="C8" s="202" t="s">
        <v>245</v>
      </c>
      <c r="D8" s="253" t="s">
        <v>246</v>
      </c>
      <c r="E8" s="157"/>
      <c r="F8" s="157">
        <v>19.5</v>
      </c>
      <c r="G8" s="290"/>
      <c r="H8" s="157"/>
      <c r="I8" s="157"/>
      <c r="J8" s="291">
        <f>SUM(E8:I8)</f>
        <v>19.5</v>
      </c>
    </row>
    <row r="9" spans="2:10" ht="25.5">
      <c r="B9" s="296">
        <v>40205</v>
      </c>
      <c r="C9" s="184" t="s">
        <v>245</v>
      </c>
      <c r="D9" s="254" t="s">
        <v>247</v>
      </c>
      <c r="E9" s="281"/>
      <c r="F9" s="281">
        <v>40.3</v>
      </c>
      <c r="G9" s="286"/>
      <c r="H9" s="281"/>
      <c r="I9" s="281"/>
      <c r="J9" s="287">
        <f>SUM(E9:I9)</f>
        <v>40.3</v>
      </c>
    </row>
    <row r="10" spans="2:10" ht="25.5">
      <c r="B10" s="201">
        <v>40225</v>
      </c>
      <c r="C10" s="202" t="s">
        <v>245</v>
      </c>
      <c r="D10" s="253" t="s">
        <v>248</v>
      </c>
      <c r="E10" s="157"/>
      <c r="F10" s="157">
        <v>40.3</v>
      </c>
      <c r="G10" s="290"/>
      <c r="H10" s="157"/>
      <c r="I10" s="157"/>
      <c r="J10" s="291">
        <f>SUM(E10:I10)</f>
        <v>40.3</v>
      </c>
    </row>
    <row r="11" spans="2:10" ht="25.5">
      <c r="B11" s="99">
        <v>40252</v>
      </c>
      <c r="C11" s="278" t="s">
        <v>244</v>
      </c>
      <c r="D11" s="255" t="s">
        <v>126</v>
      </c>
      <c r="E11" s="281"/>
      <c r="F11" s="281">
        <v>104.69</v>
      </c>
      <c r="G11" s="286"/>
      <c r="H11" s="281"/>
      <c r="I11" s="281"/>
      <c r="J11" s="287">
        <f>SUM(E11:I11)</f>
        <v>104.69</v>
      </c>
    </row>
    <row r="12" spans="2:10" ht="38.25">
      <c r="B12" s="177" t="s">
        <v>249</v>
      </c>
      <c r="C12" s="273" t="s">
        <v>109</v>
      </c>
      <c r="D12" s="207" t="s">
        <v>270</v>
      </c>
      <c r="E12" s="157"/>
      <c r="F12" s="157"/>
      <c r="G12" s="290"/>
      <c r="H12" s="157">
        <v>200.38</v>
      </c>
      <c r="I12" s="157"/>
      <c r="J12" s="291">
        <f>SUM(E12:I12)</f>
        <v>200.38</v>
      </c>
    </row>
    <row r="13" spans="2:10" ht="3" customHeight="1">
      <c r="B13" s="64"/>
      <c r="C13" s="238"/>
      <c r="D13" s="207"/>
      <c r="E13" s="67"/>
      <c r="F13" s="67"/>
      <c r="G13" s="226"/>
      <c r="H13" s="67"/>
      <c r="I13" s="67"/>
      <c r="J13" s="69"/>
    </row>
    <row r="14" spans="2:10" ht="12.75">
      <c r="B14" s="107"/>
      <c r="C14" s="108"/>
      <c r="D14" s="108"/>
      <c r="E14" s="57"/>
      <c r="F14" s="77"/>
      <c r="G14" s="57"/>
      <c r="H14" s="57"/>
      <c r="I14" s="109"/>
      <c r="J14" s="36"/>
    </row>
    <row r="15" spans="2:10" ht="12.75">
      <c r="B15" s="27"/>
      <c r="C15" s="28"/>
      <c r="D15" s="29"/>
      <c r="E15" s="53">
        <f aca="true" t="shared" si="0" ref="E15:J15">SUM(E8:E14)</f>
        <v>0</v>
      </c>
      <c r="F15" s="53">
        <f t="shared" si="0"/>
        <v>204.79</v>
      </c>
      <c r="G15" s="53">
        <f t="shared" si="0"/>
        <v>0</v>
      </c>
      <c r="H15" s="53">
        <f t="shared" si="0"/>
        <v>200.38</v>
      </c>
      <c r="I15" s="53">
        <f t="shared" si="0"/>
        <v>0</v>
      </c>
      <c r="J15" s="37">
        <f t="shared" si="0"/>
        <v>405.16999999999996</v>
      </c>
    </row>
    <row r="16" spans="2:10" ht="13.5" thickBot="1">
      <c r="B16" s="19"/>
      <c r="C16" s="20"/>
      <c r="D16" s="21"/>
      <c r="E16" s="22"/>
      <c r="F16" s="20"/>
      <c r="G16" s="20"/>
      <c r="H16" s="23"/>
      <c r="I16" s="20"/>
      <c r="J16" s="24"/>
    </row>
    <row r="18" ht="12.75">
      <c r="B18" s="1" t="s">
        <v>93</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Chittleburgh,Tracey Barlow, 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21.xml><?xml version="1.0" encoding="utf-8"?>
<worksheet xmlns="http://schemas.openxmlformats.org/spreadsheetml/2006/main" xmlns:r="http://schemas.openxmlformats.org/officeDocument/2006/relationships">
  <sheetPr>
    <pageSetUpPr fitToPage="1"/>
  </sheetPr>
  <dimension ref="B1:D25"/>
  <sheetViews>
    <sheetView workbookViewId="0" topLeftCell="A1">
      <selection activeCell="A1" sqref="A1"/>
    </sheetView>
  </sheetViews>
  <sheetFormatPr defaultColWidth="9.140625" defaultRowHeight="12.75"/>
  <cols>
    <col min="1" max="1" width="1.28515625" style="1" customWidth="1"/>
    <col min="2" max="2" width="15.140625" style="1" customWidth="1"/>
    <col min="3" max="3" width="37.421875" style="1" customWidth="1"/>
    <col min="4" max="4" width="71.7109375" style="1" customWidth="1"/>
    <col min="5" max="16384" width="9.140625" style="1" customWidth="1"/>
  </cols>
  <sheetData>
    <row r="1" ht="12.75">
      <c r="B1" s="2" t="s">
        <v>42</v>
      </c>
    </row>
    <row r="2" spans="2:4" ht="12.75">
      <c r="B2" s="3"/>
      <c r="D2" s="38" t="s">
        <v>92</v>
      </c>
    </row>
    <row r="3" spans="2:4" ht="12.75">
      <c r="B3" s="2" t="s">
        <v>94</v>
      </c>
      <c r="D3" s="3" t="str">
        <f>'B Emery'!D3</f>
        <v>2009-10</v>
      </c>
    </row>
    <row r="4" ht="13.5" thickBot="1"/>
    <row r="5" spans="2:4" ht="12.75">
      <c r="B5" s="26" t="s">
        <v>91</v>
      </c>
      <c r="C5" s="25" t="s">
        <v>89</v>
      </c>
      <c r="D5" s="30" t="s">
        <v>90</v>
      </c>
    </row>
    <row r="6" spans="2:4" s="4" customFormat="1" ht="12.75">
      <c r="B6" s="5"/>
      <c r="C6" s="87" t="s">
        <v>88</v>
      </c>
      <c r="D6" s="31"/>
    </row>
    <row r="7" spans="2:4" ht="12.75">
      <c r="B7" s="269">
        <v>40190</v>
      </c>
      <c r="C7" s="272" t="s">
        <v>258</v>
      </c>
      <c r="D7" s="263" t="s">
        <v>286</v>
      </c>
    </row>
    <row r="8" spans="2:4" ht="18" customHeight="1">
      <c r="B8" s="270">
        <v>40212</v>
      </c>
      <c r="C8" s="89" t="s">
        <v>259</v>
      </c>
      <c r="D8" s="264" t="s">
        <v>278</v>
      </c>
    </row>
    <row r="9" spans="2:4" ht="12.75">
      <c r="B9" s="270">
        <v>40217</v>
      </c>
      <c r="C9" s="89" t="s">
        <v>260</v>
      </c>
      <c r="D9" s="264" t="s">
        <v>290</v>
      </c>
    </row>
    <row r="10" spans="2:4" ht="12.75">
      <c r="B10" s="270">
        <v>40219</v>
      </c>
      <c r="C10" s="89" t="s">
        <v>261</v>
      </c>
      <c r="D10" s="264" t="s">
        <v>287</v>
      </c>
    </row>
    <row r="11" spans="2:4" ht="12.75">
      <c r="B11" s="270">
        <v>40220</v>
      </c>
      <c r="C11" s="89" t="s">
        <v>262</v>
      </c>
      <c r="D11" s="264" t="s">
        <v>288</v>
      </c>
    </row>
    <row r="12" spans="2:4" ht="12.75">
      <c r="B12" s="270">
        <v>40220</v>
      </c>
      <c r="C12" s="89" t="s">
        <v>281</v>
      </c>
      <c r="D12" s="264" t="s">
        <v>299</v>
      </c>
    </row>
    <row r="13" spans="2:4" ht="15" customHeight="1">
      <c r="B13" s="270">
        <v>40227</v>
      </c>
      <c r="C13" s="89" t="s">
        <v>263</v>
      </c>
      <c r="D13" s="264" t="s">
        <v>289</v>
      </c>
    </row>
    <row r="14" spans="2:4" ht="25.5">
      <c r="B14" s="271">
        <v>40238</v>
      </c>
      <c r="C14" s="89" t="s">
        <v>264</v>
      </c>
      <c r="D14" s="265" t="s">
        <v>291</v>
      </c>
    </row>
    <row r="15" spans="2:4" ht="25.5">
      <c r="B15" s="271">
        <v>40240</v>
      </c>
      <c r="C15" s="89" t="s">
        <v>265</v>
      </c>
      <c r="D15" s="266" t="s">
        <v>292</v>
      </c>
    </row>
    <row r="16" spans="2:4" ht="12.75">
      <c r="B16" s="271">
        <v>40240</v>
      </c>
      <c r="C16" s="89" t="s">
        <v>264</v>
      </c>
      <c r="D16" s="266" t="s">
        <v>282</v>
      </c>
    </row>
    <row r="17" spans="2:4" ht="25.5">
      <c r="B17" s="271">
        <v>40245</v>
      </c>
      <c r="C17" s="89" t="s">
        <v>266</v>
      </c>
      <c r="D17" s="266" t="s">
        <v>279</v>
      </c>
    </row>
    <row r="18" spans="2:4" ht="12.75">
      <c r="B18" s="271">
        <v>40246</v>
      </c>
      <c r="C18" s="89" t="s">
        <v>293</v>
      </c>
      <c r="D18" s="266" t="s">
        <v>294</v>
      </c>
    </row>
    <row r="19" spans="2:4" ht="15" customHeight="1">
      <c r="B19" s="271">
        <v>40254</v>
      </c>
      <c r="C19" s="89" t="s">
        <v>267</v>
      </c>
      <c r="D19" s="266" t="s">
        <v>280</v>
      </c>
    </row>
    <row r="20" spans="2:4" ht="25.5">
      <c r="B20" s="271">
        <v>40256</v>
      </c>
      <c r="C20" s="89" t="s">
        <v>283</v>
      </c>
      <c r="D20" s="266" t="s">
        <v>284</v>
      </c>
    </row>
    <row r="21" spans="2:4" ht="25.5">
      <c r="B21" s="271">
        <v>40259</v>
      </c>
      <c r="C21" s="89" t="s">
        <v>268</v>
      </c>
      <c r="D21" s="266" t="s">
        <v>295</v>
      </c>
    </row>
    <row r="22" spans="2:4" ht="25.5">
      <c r="B22" s="271">
        <v>40260</v>
      </c>
      <c r="C22" s="89" t="s">
        <v>269</v>
      </c>
      <c r="D22" s="266" t="s">
        <v>298</v>
      </c>
    </row>
    <row r="23" spans="2:4" ht="12.75">
      <c r="B23" s="271">
        <v>40261</v>
      </c>
      <c r="C23" s="89" t="s">
        <v>285</v>
      </c>
      <c r="D23" s="267" t="s">
        <v>297</v>
      </c>
    </row>
    <row r="24" spans="2:4" ht="25.5">
      <c r="B24" s="271">
        <v>40268</v>
      </c>
      <c r="C24" s="89" t="s">
        <v>296</v>
      </c>
      <c r="D24" s="268" t="s">
        <v>286</v>
      </c>
    </row>
    <row r="25" spans="2:4" ht="13.5" thickBot="1">
      <c r="B25" s="19"/>
      <c r="C25" s="20"/>
      <c r="D25" s="24"/>
    </row>
  </sheetData>
  <printOptions/>
  <pageMargins left="0.75" right="0.75" top="1" bottom="1" header="0.5" footer="0.5"/>
  <pageSetup fitToHeight="1" fitToWidth="1"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B1:J23"/>
  <sheetViews>
    <sheetView workbookViewId="0" topLeftCell="A1">
      <selection activeCell="A1" sqref="A1"/>
    </sheetView>
  </sheetViews>
  <sheetFormatPr defaultColWidth="9.140625" defaultRowHeight="12.75"/>
  <cols>
    <col min="1" max="2" width="9.140625" style="1" customWidth="1"/>
    <col min="3" max="3" width="34.57421875" style="1" customWidth="1"/>
    <col min="4" max="16384" width="9.140625" style="1" customWidth="1"/>
  </cols>
  <sheetData>
    <row r="1" spans="2:3" ht="15">
      <c r="B1" s="44"/>
      <c r="C1" s="44" t="s">
        <v>15</v>
      </c>
    </row>
    <row r="2" spans="2:3" ht="15" thickBot="1">
      <c r="B2" s="45"/>
      <c r="C2" s="45"/>
    </row>
    <row r="3" spans="2:3" ht="15">
      <c r="B3" s="47" t="s">
        <v>16</v>
      </c>
      <c r="C3" s="48" t="s">
        <v>19</v>
      </c>
    </row>
    <row r="4" spans="2:3" ht="15">
      <c r="B4" s="49" t="s">
        <v>39</v>
      </c>
      <c r="C4" s="50" t="s">
        <v>20</v>
      </c>
    </row>
    <row r="5" spans="2:3" ht="15">
      <c r="B5" s="49" t="s">
        <v>38</v>
      </c>
      <c r="C5" s="50" t="s">
        <v>21</v>
      </c>
    </row>
    <row r="6" spans="2:3" ht="15">
      <c r="B6" s="49" t="s">
        <v>36</v>
      </c>
      <c r="C6" s="50" t="s">
        <v>22</v>
      </c>
    </row>
    <row r="7" spans="2:3" ht="15">
      <c r="B7" s="49" t="s">
        <v>37</v>
      </c>
      <c r="C7" s="50" t="s">
        <v>23</v>
      </c>
    </row>
    <row r="8" spans="2:10" ht="15">
      <c r="B8" s="49" t="s">
        <v>17</v>
      </c>
      <c r="C8" s="50" t="s">
        <v>24</v>
      </c>
      <c r="E8" s="62"/>
      <c r="F8" s="62"/>
      <c r="G8" s="62"/>
      <c r="H8" s="62"/>
      <c r="I8" s="62"/>
      <c r="J8" s="62"/>
    </row>
    <row r="9" spans="2:10" ht="15">
      <c r="B9" s="49" t="s">
        <v>18</v>
      </c>
      <c r="C9" s="50" t="s">
        <v>25</v>
      </c>
      <c r="E9" s="62"/>
      <c r="F9" s="62"/>
      <c r="G9" s="62"/>
      <c r="H9" s="62"/>
      <c r="I9" s="62"/>
      <c r="J9" s="62"/>
    </row>
    <row r="10" spans="2:10" ht="15">
      <c r="B10" s="49" t="s">
        <v>35</v>
      </c>
      <c r="C10" s="50" t="s">
        <v>26</v>
      </c>
      <c r="E10" s="62"/>
      <c r="F10" s="62"/>
      <c r="G10" s="62"/>
      <c r="H10" s="62"/>
      <c r="I10" s="62"/>
      <c r="J10" s="62"/>
    </row>
    <row r="11" spans="2:10" ht="15">
      <c r="B11" s="49" t="s">
        <v>30</v>
      </c>
      <c r="C11" s="50" t="s">
        <v>27</v>
      </c>
      <c r="E11" s="62"/>
      <c r="F11" s="62"/>
      <c r="G11" s="62"/>
      <c r="H11" s="62"/>
      <c r="I11" s="62"/>
      <c r="J11" s="62"/>
    </row>
    <row r="12" spans="2:10" ht="15">
      <c r="B12" s="49" t="s">
        <v>40</v>
      </c>
      <c r="C12" s="50" t="s">
        <v>31</v>
      </c>
      <c r="E12" s="62"/>
      <c r="F12" s="62"/>
      <c r="G12" s="62"/>
      <c r="H12" s="62"/>
      <c r="I12" s="62"/>
      <c r="J12" s="62"/>
    </row>
    <row r="13" spans="2:10" ht="15">
      <c r="B13" s="49" t="s">
        <v>41</v>
      </c>
      <c r="C13" s="50" t="s">
        <v>28</v>
      </c>
      <c r="E13" s="62"/>
      <c r="F13" s="62"/>
      <c r="G13" s="62"/>
      <c r="H13" s="62"/>
      <c r="I13" s="62"/>
      <c r="J13" s="62"/>
    </row>
    <row r="14" spans="2:10" ht="15">
      <c r="B14" s="49" t="s">
        <v>34</v>
      </c>
      <c r="C14" s="50" t="s">
        <v>29</v>
      </c>
      <c r="E14" s="62"/>
      <c r="F14" s="62"/>
      <c r="G14" s="62"/>
      <c r="H14" s="62"/>
      <c r="I14" s="62"/>
      <c r="J14" s="62"/>
    </row>
    <row r="15" spans="2:10" ht="15">
      <c r="B15" s="49" t="s">
        <v>33</v>
      </c>
      <c r="C15" s="50" t="s">
        <v>32</v>
      </c>
      <c r="E15" s="62"/>
      <c r="F15" s="62"/>
      <c r="G15" s="62"/>
      <c r="H15" s="62"/>
      <c r="I15" s="62"/>
      <c r="J15" s="62"/>
    </row>
    <row r="16" spans="2:10" ht="15.75" thickBot="1">
      <c r="B16" s="51"/>
      <c r="C16" s="52"/>
      <c r="E16" s="62"/>
      <c r="F16" s="62"/>
      <c r="G16" s="62"/>
      <c r="H16" s="62"/>
      <c r="I16" s="62"/>
      <c r="J16" s="62"/>
    </row>
    <row r="17" spans="2:10" ht="12.75">
      <c r="B17" s="46"/>
      <c r="C17" s="46"/>
      <c r="E17" s="62"/>
      <c r="F17" s="62"/>
      <c r="G17" s="62"/>
      <c r="H17" s="62"/>
      <c r="I17" s="62"/>
      <c r="J17" s="62"/>
    </row>
    <row r="18" spans="5:10" ht="12.75">
      <c r="E18" s="62"/>
      <c r="F18" s="62"/>
      <c r="G18" s="62"/>
      <c r="H18" s="62"/>
      <c r="I18" s="62"/>
      <c r="J18" s="62"/>
    </row>
    <row r="19" spans="5:10" ht="12.75">
      <c r="E19" s="62"/>
      <c r="F19" s="62"/>
      <c r="G19" s="62"/>
      <c r="H19" s="62"/>
      <c r="I19" s="62"/>
      <c r="J19" s="62"/>
    </row>
    <row r="20" spans="5:10" ht="12.75">
      <c r="E20" s="62"/>
      <c r="F20" s="62"/>
      <c r="G20" s="62"/>
      <c r="H20" s="62"/>
      <c r="I20" s="62"/>
      <c r="J20" s="62"/>
    </row>
    <row r="21" spans="5:10" ht="12.75">
      <c r="E21" s="62"/>
      <c r="F21" s="62"/>
      <c r="G21" s="62"/>
      <c r="H21" s="62"/>
      <c r="I21" s="62"/>
      <c r="J21" s="62"/>
    </row>
    <row r="22" spans="5:10" ht="12.75">
      <c r="E22" s="62"/>
      <c r="F22" s="62"/>
      <c r="G22" s="62"/>
      <c r="H22" s="62"/>
      <c r="I22" s="62"/>
      <c r="J22" s="62"/>
    </row>
    <row r="23" spans="5:10" ht="12.75">
      <c r="E23" s="62"/>
      <c r="F23" s="62"/>
      <c r="G23" s="62"/>
      <c r="H23" s="62"/>
      <c r="I23" s="62"/>
      <c r="J23" s="62"/>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B1:J34"/>
  <sheetViews>
    <sheetView workbookViewId="0" topLeftCell="A1">
      <selection activeCell="A1" sqref="A1"/>
    </sheetView>
  </sheetViews>
  <sheetFormatPr defaultColWidth="9.140625" defaultRowHeight="12.75"/>
  <cols>
    <col min="1" max="1" width="1.1484375" style="1" customWidth="1"/>
    <col min="2" max="2" width="9.8515625" style="1" customWidth="1"/>
    <col min="3" max="3" width="13.8515625" style="1" customWidth="1"/>
    <col min="4" max="4" width="45.8515625" style="1" bestFit="1" customWidth="1"/>
    <col min="5" max="8" width="12.421875" style="1" customWidth="1"/>
    <col min="9" max="9" width="14.421875" style="1" customWidth="1"/>
    <col min="10" max="10" width="10.140625" style="1" customWidth="1"/>
    <col min="11" max="16384" width="9.140625" style="1" customWidth="1"/>
  </cols>
  <sheetData>
    <row r="1" ht="12.75">
      <c r="B1" s="2" t="s">
        <v>42</v>
      </c>
    </row>
    <row r="2" spans="2:6" ht="12.75">
      <c r="B2" s="3" t="s">
        <v>43</v>
      </c>
      <c r="D2" s="38" t="s">
        <v>57</v>
      </c>
      <c r="E2" s="39" t="s">
        <v>58</v>
      </c>
      <c r="F2" s="40"/>
    </row>
    <row r="3" spans="2:6" ht="12.75">
      <c r="B3" s="2" t="s">
        <v>44</v>
      </c>
      <c r="D3" s="3" t="s">
        <v>53</v>
      </c>
      <c r="E3" s="3" t="s">
        <v>101</v>
      </c>
      <c r="F3" s="3" t="s">
        <v>102</v>
      </c>
    </row>
    <row r="4" ht="13.5" thickBot="1"/>
    <row r="5" spans="2:10" ht="12.75">
      <c r="B5" s="26" t="s">
        <v>45</v>
      </c>
      <c r="C5" s="25" t="s">
        <v>46</v>
      </c>
      <c r="D5" s="10" t="s">
        <v>47</v>
      </c>
      <c r="E5" s="300" t="s">
        <v>51</v>
      </c>
      <c r="F5" s="301"/>
      <c r="G5" s="301"/>
      <c r="H5" s="302"/>
      <c r="I5" s="11" t="s">
        <v>50</v>
      </c>
      <c r="J5" s="30" t="s">
        <v>55</v>
      </c>
    </row>
    <row r="6" spans="2:10" s="4" customFormat="1" ht="27.75" customHeight="1">
      <c r="B6" s="5"/>
      <c r="C6" s="12"/>
      <c r="D6" s="6"/>
      <c r="E6" s="7" t="s">
        <v>48</v>
      </c>
      <c r="F6" s="9" t="s">
        <v>49</v>
      </c>
      <c r="G6" s="9" t="s">
        <v>100</v>
      </c>
      <c r="H6" s="8" t="s">
        <v>0</v>
      </c>
      <c r="I6" s="12" t="s">
        <v>52</v>
      </c>
      <c r="J6" s="31" t="s">
        <v>56</v>
      </c>
    </row>
    <row r="7" spans="2:10" ht="14.25" customHeight="1">
      <c r="B7" s="13"/>
      <c r="C7" s="14"/>
      <c r="D7" s="15"/>
      <c r="E7" s="16"/>
      <c r="F7" s="14"/>
      <c r="G7" s="14"/>
      <c r="H7" s="17"/>
      <c r="I7" s="14"/>
      <c r="J7" s="18"/>
    </row>
    <row r="8" spans="2:10" ht="38.25">
      <c r="B8" s="112">
        <v>40155</v>
      </c>
      <c r="C8" s="213" t="s">
        <v>218</v>
      </c>
      <c r="D8" s="97" t="s">
        <v>104</v>
      </c>
      <c r="E8" s="67"/>
      <c r="F8" s="209">
        <v>13.6</v>
      </c>
      <c r="G8" s="67"/>
      <c r="H8" s="67"/>
      <c r="I8" s="209"/>
      <c r="J8" s="69">
        <f aca="true" t="shared" si="0" ref="J8:J28">SUM(E8:I8)</f>
        <v>13.6</v>
      </c>
    </row>
    <row r="9" spans="2:10" ht="38.25">
      <c r="B9" s="114">
        <v>40155</v>
      </c>
      <c r="C9" s="214" t="s">
        <v>219</v>
      </c>
      <c r="D9" s="210" t="s">
        <v>105</v>
      </c>
      <c r="E9" s="77">
        <v>192.1</v>
      </c>
      <c r="F9" s="77"/>
      <c r="G9" s="57"/>
      <c r="H9" s="57"/>
      <c r="I9" s="77"/>
      <c r="J9" s="36">
        <f t="shared" si="0"/>
        <v>192.1</v>
      </c>
    </row>
    <row r="10" spans="2:10" ht="25.5">
      <c r="B10" s="112">
        <v>40158</v>
      </c>
      <c r="C10" s="136" t="s">
        <v>252</v>
      </c>
      <c r="D10" s="236" t="s">
        <v>238</v>
      </c>
      <c r="E10" s="67"/>
      <c r="F10" s="105">
        <v>99.5</v>
      </c>
      <c r="G10" s="67"/>
      <c r="H10" s="67"/>
      <c r="I10" s="105"/>
      <c r="J10" s="69">
        <f t="shared" si="0"/>
        <v>99.5</v>
      </c>
    </row>
    <row r="11" spans="2:10" ht="25.5">
      <c r="B11" s="114">
        <v>40169</v>
      </c>
      <c r="C11" s="214" t="s">
        <v>103</v>
      </c>
      <c r="D11" s="215" t="s">
        <v>239</v>
      </c>
      <c r="E11" s="57"/>
      <c r="F11" s="77">
        <v>60</v>
      </c>
      <c r="G11" s="57"/>
      <c r="H11" s="57"/>
      <c r="I11" s="77"/>
      <c r="J11" s="36">
        <f t="shared" si="0"/>
        <v>60</v>
      </c>
    </row>
    <row r="12" spans="2:10" ht="25.5">
      <c r="B12" s="112">
        <v>40169</v>
      </c>
      <c r="C12" s="213" t="s">
        <v>106</v>
      </c>
      <c r="D12" s="208" t="s">
        <v>107</v>
      </c>
      <c r="E12" s="67"/>
      <c r="F12" s="209">
        <v>30</v>
      </c>
      <c r="G12" s="67"/>
      <c r="H12" s="67"/>
      <c r="I12" s="209"/>
      <c r="J12" s="69">
        <f t="shared" si="0"/>
        <v>30</v>
      </c>
    </row>
    <row r="13" spans="2:10" ht="12.75">
      <c r="B13" s="114">
        <v>40189</v>
      </c>
      <c r="C13" s="184" t="s">
        <v>109</v>
      </c>
      <c r="D13" s="210" t="s">
        <v>111</v>
      </c>
      <c r="E13" s="57"/>
      <c r="F13" s="77"/>
      <c r="G13" s="57"/>
      <c r="H13" s="57">
        <v>77.15</v>
      </c>
      <c r="I13" s="57"/>
      <c r="J13" s="36">
        <f t="shared" si="0"/>
        <v>77.15</v>
      </c>
    </row>
    <row r="14" spans="2:10" ht="25.5">
      <c r="B14" s="112">
        <v>40203</v>
      </c>
      <c r="C14" s="202" t="s">
        <v>113</v>
      </c>
      <c r="D14" s="212" t="s">
        <v>220</v>
      </c>
      <c r="E14" s="67"/>
      <c r="F14" s="67">
        <v>15.6</v>
      </c>
      <c r="G14" s="105"/>
      <c r="H14" s="67"/>
      <c r="I14" s="67"/>
      <c r="J14" s="69">
        <f t="shared" si="0"/>
        <v>15.6</v>
      </c>
    </row>
    <row r="15" spans="2:10" ht="25.5">
      <c r="B15" s="60">
        <v>40203</v>
      </c>
      <c r="C15" s="81" t="s">
        <v>253</v>
      </c>
      <c r="D15" s="176" t="s">
        <v>255</v>
      </c>
      <c r="E15" s="57"/>
      <c r="F15" s="164">
        <v>30.66</v>
      </c>
      <c r="G15" s="57"/>
      <c r="H15" s="58"/>
      <c r="I15" s="164"/>
      <c r="J15" s="116">
        <f t="shared" si="0"/>
        <v>30.66</v>
      </c>
    </row>
    <row r="16" spans="2:10" ht="25.5">
      <c r="B16" s="112">
        <v>40204</v>
      </c>
      <c r="C16" s="213" t="s">
        <v>103</v>
      </c>
      <c r="D16" s="97" t="s">
        <v>223</v>
      </c>
      <c r="E16" s="67"/>
      <c r="F16" s="209">
        <v>71</v>
      </c>
      <c r="G16" s="67"/>
      <c r="H16" s="67"/>
      <c r="I16" s="209"/>
      <c r="J16" s="69">
        <f t="shared" si="0"/>
        <v>71</v>
      </c>
    </row>
    <row r="17" spans="2:10" ht="25.5">
      <c r="B17" s="114">
        <v>40204</v>
      </c>
      <c r="C17" s="214" t="s">
        <v>108</v>
      </c>
      <c r="D17" s="210" t="s">
        <v>224</v>
      </c>
      <c r="E17" s="77"/>
      <c r="F17" s="77">
        <v>35</v>
      </c>
      <c r="G17" s="57"/>
      <c r="H17" s="57"/>
      <c r="I17" s="77"/>
      <c r="J17" s="36">
        <f t="shared" si="0"/>
        <v>35</v>
      </c>
    </row>
    <row r="18" spans="2:10" ht="25.5">
      <c r="B18" s="112">
        <v>40210</v>
      </c>
      <c r="C18" s="213" t="s">
        <v>109</v>
      </c>
      <c r="D18" s="97" t="s">
        <v>112</v>
      </c>
      <c r="E18" s="67"/>
      <c r="F18" s="209">
        <v>30</v>
      </c>
      <c r="G18" s="67"/>
      <c r="H18" s="67"/>
      <c r="I18" s="209"/>
      <c r="J18" s="69">
        <f t="shared" si="0"/>
        <v>30</v>
      </c>
    </row>
    <row r="19" spans="2:10" ht="25.5">
      <c r="B19" s="114">
        <v>40211</v>
      </c>
      <c r="C19" s="214" t="s">
        <v>109</v>
      </c>
      <c r="D19" s="210" t="s">
        <v>114</v>
      </c>
      <c r="E19" s="77"/>
      <c r="F19" s="77"/>
      <c r="G19" s="57"/>
      <c r="H19" s="57">
        <v>121.78</v>
      </c>
      <c r="I19" s="77"/>
      <c r="J19" s="36">
        <f t="shared" si="0"/>
        <v>121.78</v>
      </c>
    </row>
    <row r="20" spans="2:10" ht="38.25">
      <c r="B20" s="112">
        <v>40217</v>
      </c>
      <c r="C20" s="213" t="s">
        <v>109</v>
      </c>
      <c r="D20" s="97" t="s">
        <v>221</v>
      </c>
      <c r="E20" s="67"/>
      <c r="F20" s="209"/>
      <c r="G20" s="67"/>
      <c r="H20" s="67">
        <v>141.54</v>
      </c>
      <c r="I20" s="209"/>
      <c r="J20" s="69">
        <f t="shared" si="0"/>
        <v>141.54</v>
      </c>
    </row>
    <row r="21" spans="2:10" ht="27.75" customHeight="1">
      <c r="B21" s="114" t="s">
        <v>222</v>
      </c>
      <c r="C21" s="214" t="s">
        <v>110</v>
      </c>
      <c r="D21" s="210" t="s">
        <v>189</v>
      </c>
      <c r="E21" s="77"/>
      <c r="F21" s="77">
        <v>192</v>
      </c>
      <c r="G21" s="57"/>
      <c r="H21" s="57"/>
      <c r="I21" s="77"/>
      <c r="J21" s="36">
        <f t="shared" si="0"/>
        <v>192</v>
      </c>
    </row>
    <row r="22" spans="2:10" ht="27.75" customHeight="1">
      <c r="B22" s="112">
        <v>40221</v>
      </c>
      <c r="C22" s="213" t="s">
        <v>256</v>
      </c>
      <c r="D22" s="97" t="s">
        <v>183</v>
      </c>
      <c r="E22" s="67"/>
      <c r="F22" s="209">
        <v>47.37</v>
      </c>
      <c r="G22" s="67"/>
      <c r="H22" s="67"/>
      <c r="I22" s="209"/>
      <c r="J22" s="69">
        <f t="shared" si="0"/>
        <v>47.37</v>
      </c>
    </row>
    <row r="23" spans="2:10" ht="26.25" customHeight="1">
      <c r="B23" s="114">
        <v>40252</v>
      </c>
      <c r="C23" s="214" t="s">
        <v>116</v>
      </c>
      <c r="D23" s="210" t="s">
        <v>117</v>
      </c>
      <c r="E23" s="77"/>
      <c r="F23" s="77">
        <v>29.71</v>
      </c>
      <c r="G23" s="57"/>
      <c r="H23" s="57"/>
      <c r="I23" s="77"/>
      <c r="J23" s="36">
        <f t="shared" si="0"/>
        <v>29.71</v>
      </c>
    </row>
    <row r="24" spans="2:10" ht="26.25" customHeight="1">
      <c r="B24" s="112" t="s">
        <v>249</v>
      </c>
      <c r="C24" s="213" t="s">
        <v>109</v>
      </c>
      <c r="D24" s="97" t="s">
        <v>270</v>
      </c>
      <c r="E24" s="67"/>
      <c r="F24" s="209"/>
      <c r="G24" s="67"/>
      <c r="H24" s="67">
        <v>200.38</v>
      </c>
      <c r="I24" s="209"/>
      <c r="J24" s="69">
        <f t="shared" si="0"/>
        <v>200.38</v>
      </c>
    </row>
    <row r="25" spans="2:10" ht="25.5">
      <c r="B25" s="114">
        <v>40253</v>
      </c>
      <c r="C25" s="214" t="s">
        <v>108</v>
      </c>
      <c r="D25" s="210" t="s">
        <v>192</v>
      </c>
      <c r="E25" s="77"/>
      <c r="F25" s="77">
        <v>87.96</v>
      </c>
      <c r="G25" s="57"/>
      <c r="H25" s="57"/>
      <c r="I25" s="77"/>
      <c r="J25" s="36">
        <f t="shared" si="0"/>
        <v>87.96</v>
      </c>
    </row>
    <row r="26" spans="2:10" ht="12.75">
      <c r="B26" s="112">
        <v>40255</v>
      </c>
      <c r="C26" s="213" t="s">
        <v>109</v>
      </c>
      <c r="D26" s="97" t="s">
        <v>115</v>
      </c>
      <c r="E26" s="67"/>
      <c r="F26" s="209"/>
      <c r="G26" s="67"/>
      <c r="H26" s="67">
        <v>76.63</v>
      </c>
      <c r="I26" s="209"/>
      <c r="J26" s="69">
        <f t="shared" si="0"/>
        <v>76.63</v>
      </c>
    </row>
    <row r="27" spans="2:10" ht="12.75">
      <c r="B27" s="114"/>
      <c r="C27" s="214"/>
      <c r="D27" s="210"/>
      <c r="E27" s="77"/>
      <c r="F27" s="77"/>
      <c r="G27" s="57"/>
      <c r="H27" s="57"/>
      <c r="I27" s="77"/>
      <c r="J27" s="36">
        <f t="shared" si="0"/>
        <v>0</v>
      </c>
    </row>
    <row r="28" spans="2:10" ht="25.5" customHeight="1">
      <c r="B28" s="211"/>
      <c r="C28" s="120"/>
      <c r="D28" s="121"/>
      <c r="E28" s="117"/>
      <c r="F28" s="117"/>
      <c r="G28" s="117"/>
      <c r="H28" s="119"/>
      <c r="I28" s="117"/>
      <c r="J28" s="118">
        <f t="shared" si="0"/>
        <v>0</v>
      </c>
    </row>
    <row r="29" spans="2:10" ht="12.75">
      <c r="B29" s="27"/>
      <c r="C29" s="28"/>
      <c r="D29" s="29"/>
      <c r="E29" s="32"/>
      <c r="F29" s="33"/>
      <c r="G29" s="33"/>
      <c r="H29" s="34"/>
      <c r="I29" s="33"/>
      <c r="J29" s="35"/>
    </row>
    <row r="30" spans="2:10" ht="12.75">
      <c r="B30" s="27"/>
      <c r="C30" s="28"/>
      <c r="D30" s="29"/>
      <c r="E30" s="41">
        <f aca="true" t="shared" si="1" ref="E30:J30">SUM(E8:E29)</f>
        <v>192.1</v>
      </c>
      <c r="F30" s="42">
        <f t="shared" si="1"/>
        <v>742.4000000000001</v>
      </c>
      <c r="G30" s="42">
        <f t="shared" si="1"/>
        <v>0</v>
      </c>
      <c r="H30" s="43">
        <f t="shared" si="1"/>
        <v>617.48</v>
      </c>
      <c r="I30" s="42">
        <f t="shared" si="1"/>
        <v>0</v>
      </c>
      <c r="J30" s="37">
        <f t="shared" si="1"/>
        <v>1551.98</v>
      </c>
    </row>
    <row r="31" spans="2:10" ht="13.5" thickBot="1">
      <c r="B31" s="19"/>
      <c r="C31" s="20"/>
      <c r="D31" s="21"/>
      <c r="E31" s="22"/>
      <c r="F31" s="20"/>
      <c r="G31" s="20"/>
      <c r="H31" s="23"/>
      <c r="I31" s="20"/>
      <c r="J31" s="24"/>
    </row>
    <row r="33" ht="12.75">
      <c r="B33" s="1" t="s">
        <v>93</v>
      </c>
    </row>
    <row r="34" ht="12.75">
      <c r="B34" s="1" t="s">
        <v>75</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61" bottom="0.54" header="0.5" footer="0.5"/>
  <pageSetup fitToHeight="1" fitToWidth="1" horizontalDpi="600" verticalDpi="600" orientation="landscape" paperSize="9" scale="80" r:id="rId1"/>
</worksheet>
</file>

<file path=xl/worksheets/sheet4.xml><?xml version="1.0" encoding="utf-8"?>
<worksheet xmlns="http://schemas.openxmlformats.org/spreadsheetml/2006/main" xmlns:r="http://schemas.openxmlformats.org/officeDocument/2006/relationships">
  <sheetPr>
    <pageSetUpPr fitToPage="1"/>
  </sheetPr>
  <dimension ref="B1:J17"/>
  <sheetViews>
    <sheetView workbookViewId="0" topLeftCell="A1">
      <pane ySplit="6" topLeftCell="BM7" activePane="bottomLeft" state="frozen"/>
      <selection pane="topLeft" activeCell="D13" sqref="D13"/>
      <selection pane="bottomLeft" activeCell="A7" sqref="A7"/>
    </sheetView>
  </sheetViews>
  <sheetFormatPr defaultColWidth="9.140625" defaultRowHeight="12.75"/>
  <cols>
    <col min="1" max="1" width="1.421875" style="1" customWidth="1"/>
    <col min="2" max="2" width="9.8515625" style="1" customWidth="1"/>
    <col min="3" max="3" width="13.8515625" style="1" customWidth="1"/>
    <col min="4" max="4" width="43.2812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59</v>
      </c>
      <c r="E2" s="39" t="s">
        <v>60</v>
      </c>
      <c r="F2" s="40"/>
    </row>
    <row r="3" spans="2:6" ht="12.75">
      <c r="B3" s="2" t="s">
        <v>44</v>
      </c>
      <c r="D3" s="3" t="str">
        <f>'B Emery'!D3</f>
        <v>2009-10</v>
      </c>
      <c r="E3" s="3" t="str">
        <f>'B Emery'!E3</f>
        <v>Quarter 4</v>
      </c>
      <c r="F3" s="3" t="str">
        <f>'B Emery'!F3</f>
        <v>1 January 2010 - 31 March 2010</v>
      </c>
    </row>
    <row r="4" ht="13.5" thickBot="1"/>
    <row r="5" spans="2:10" ht="12.75">
      <c r="B5" s="26" t="s">
        <v>45</v>
      </c>
      <c r="C5" s="25" t="s">
        <v>46</v>
      </c>
      <c r="D5" s="10" t="s">
        <v>47</v>
      </c>
      <c r="E5" s="300" t="s">
        <v>51</v>
      </c>
      <c r="F5" s="301"/>
      <c r="G5" s="301"/>
      <c r="H5" s="302"/>
      <c r="I5" s="11" t="s">
        <v>50</v>
      </c>
      <c r="J5" s="30" t="s">
        <v>55</v>
      </c>
    </row>
    <row r="6" spans="2:10" s="4" customFormat="1" ht="27" customHeight="1">
      <c r="B6" s="5"/>
      <c r="C6" s="12"/>
      <c r="D6" s="6"/>
      <c r="E6" s="7" t="s">
        <v>48</v>
      </c>
      <c r="F6" s="9" t="s">
        <v>49</v>
      </c>
      <c r="G6" s="9" t="s">
        <v>100</v>
      </c>
      <c r="H6" s="8" t="s">
        <v>1</v>
      </c>
      <c r="I6" s="12" t="s">
        <v>52</v>
      </c>
      <c r="J6" s="31" t="s">
        <v>56</v>
      </c>
    </row>
    <row r="7" spans="2:10" ht="12.75">
      <c r="B7" s="13"/>
      <c r="C7" s="14"/>
      <c r="D7" s="15"/>
      <c r="E7" s="16"/>
      <c r="F7" s="14"/>
      <c r="G7" s="14"/>
      <c r="H7" s="17"/>
      <c r="I7" s="14"/>
      <c r="J7" s="18"/>
    </row>
    <row r="8" spans="2:10" ht="25.5">
      <c r="B8" s="103">
        <v>40063</v>
      </c>
      <c r="C8" s="155" t="s">
        <v>207</v>
      </c>
      <c r="D8" s="150" t="s">
        <v>208</v>
      </c>
      <c r="E8" s="67"/>
      <c r="F8" s="153">
        <v>30.59</v>
      </c>
      <c r="G8" s="67"/>
      <c r="H8" s="67"/>
      <c r="I8" s="153"/>
      <c r="J8" s="115">
        <f>SUM(E8:I8)</f>
        <v>30.59</v>
      </c>
    </row>
    <row r="9" spans="2:10" ht="25.5">
      <c r="B9" s="107">
        <v>40238</v>
      </c>
      <c r="C9" s="151" t="s">
        <v>109</v>
      </c>
      <c r="D9" s="152" t="s">
        <v>209</v>
      </c>
      <c r="E9" s="57"/>
      <c r="F9" s="57"/>
      <c r="G9" s="57"/>
      <c r="H9" s="154">
        <v>88.41</v>
      </c>
      <c r="I9" s="154"/>
      <c r="J9" s="116">
        <f>SUM(E9:I9)</f>
        <v>88.41</v>
      </c>
    </row>
    <row r="10" spans="2:10" ht="25.5">
      <c r="B10" s="64">
        <v>40252</v>
      </c>
      <c r="C10" s="144" t="s">
        <v>103</v>
      </c>
      <c r="D10" s="145" t="s">
        <v>206</v>
      </c>
      <c r="E10" s="67"/>
      <c r="F10" s="148">
        <f>1861.12/8</f>
        <v>232.64</v>
      </c>
      <c r="G10" s="67"/>
      <c r="H10" s="68"/>
      <c r="I10" s="148"/>
      <c r="J10" s="115">
        <f>SUM(E10:I10)</f>
        <v>232.64</v>
      </c>
    </row>
    <row r="11" spans="2:10" ht="26.25" customHeight="1">
      <c r="B11" s="114" t="s">
        <v>249</v>
      </c>
      <c r="C11" s="184" t="s">
        <v>109</v>
      </c>
      <c r="D11" s="210" t="s">
        <v>270</v>
      </c>
      <c r="E11" s="57"/>
      <c r="F11" s="57"/>
      <c r="G11" s="57"/>
      <c r="H11" s="57">
        <v>200.38</v>
      </c>
      <c r="I11" s="57"/>
      <c r="J11" s="36">
        <f>SUM(E11:I11)</f>
        <v>200.38</v>
      </c>
    </row>
    <row r="12" spans="2:10" ht="12.75">
      <c r="B12" s="60"/>
      <c r="C12" s="75"/>
      <c r="D12" s="102"/>
      <c r="E12" s="57"/>
      <c r="F12" s="57"/>
      <c r="G12" s="57"/>
      <c r="H12" s="58"/>
      <c r="I12" s="57"/>
      <c r="J12" s="36">
        <f>SUM(E12:I12)</f>
        <v>0</v>
      </c>
    </row>
    <row r="13" spans="2:10" ht="12.75">
      <c r="B13" s="60"/>
      <c r="C13" s="75"/>
      <c r="D13" s="88"/>
      <c r="E13" s="57"/>
      <c r="F13" s="57"/>
      <c r="G13" s="57"/>
      <c r="H13" s="58"/>
      <c r="I13" s="57"/>
      <c r="J13" s="36"/>
    </row>
    <row r="14" spans="2:10" ht="12.75">
      <c r="B14" s="27"/>
      <c r="C14" s="28"/>
      <c r="D14" s="29"/>
      <c r="E14" s="41">
        <f aca="true" t="shared" si="0" ref="E14:J14">SUM(E8:E13)</f>
        <v>0</v>
      </c>
      <c r="F14" s="42">
        <f t="shared" si="0"/>
        <v>263.22999999999996</v>
      </c>
      <c r="G14" s="42">
        <f t="shared" si="0"/>
        <v>0</v>
      </c>
      <c r="H14" s="43">
        <f t="shared" si="0"/>
        <v>288.78999999999996</v>
      </c>
      <c r="I14" s="42">
        <f t="shared" si="0"/>
        <v>0</v>
      </c>
      <c r="J14" s="37">
        <f t="shared" si="0"/>
        <v>552.02</v>
      </c>
    </row>
    <row r="15" spans="2:10" ht="13.5" thickBot="1">
      <c r="B15" s="19"/>
      <c r="C15" s="20"/>
      <c r="D15" s="21"/>
      <c r="E15" s="22"/>
      <c r="F15" s="20"/>
      <c r="G15" s="20"/>
      <c r="H15" s="23"/>
      <c r="I15" s="20"/>
      <c r="J15" s="24"/>
    </row>
    <row r="17" ht="12.75">
      <c r="B17" s="1" t="s">
        <v>93</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6" header="0.5" footer="0.5"/>
  <pageSetup fitToHeight="4" fitToWidth="1"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sheetPr>
    <pageSetUpPr fitToPage="1"/>
  </sheetPr>
  <dimension ref="B1:J16"/>
  <sheetViews>
    <sheetView workbookViewId="0" topLeftCell="A1">
      <selection activeCell="A1" sqref="A1"/>
    </sheetView>
  </sheetViews>
  <sheetFormatPr defaultColWidth="9.140625" defaultRowHeight="12.75"/>
  <cols>
    <col min="1" max="1" width="1.421875" style="1" customWidth="1"/>
    <col min="2" max="2" width="10.140625" style="1" customWidth="1"/>
    <col min="3" max="3" width="15.8515625" style="1" customWidth="1"/>
    <col min="4" max="4" width="40.7109375" style="1" customWidth="1"/>
    <col min="5" max="8" width="11.8515625" style="1" customWidth="1"/>
    <col min="9" max="9" width="14.421875" style="1" customWidth="1"/>
    <col min="10" max="10" width="9.7109375" style="1" bestFit="1" customWidth="1"/>
    <col min="11" max="16384" width="9.140625" style="1" customWidth="1"/>
  </cols>
  <sheetData>
    <row r="1" ht="12.75">
      <c r="B1" s="2" t="s">
        <v>42</v>
      </c>
    </row>
    <row r="2" spans="2:6" ht="12.75">
      <c r="B2" s="3" t="s">
        <v>43</v>
      </c>
      <c r="D2" s="38" t="s">
        <v>63</v>
      </c>
      <c r="E2" s="39" t="s">
        <v>60</v>
      </c>
      <c r="F2" s="40"/>
    </row>
    <row r="3" spans="2:6" ht="12.75">
      <c r="B3" s="2" t="s">
        <v>44</v>
      </c>
      <c r="D3" s="3" t="str">
        <f>'B Emery'!D3</f>
        <v>2009-10</v>
      </c>
      <c r="E3" s="3" t="str">
        <f>'B Emery'!E3</f>
        <v>Quarter 4</v>
      </c>
      <c r="F3" s="3" t="str">
        <f>'B Emery'!F3</f>
        <v>1 January 2010 - 31 March 2010</v>
      </c>
    </row>
    <row r="4" ht="13.5" thickBot="1"/>
    <row r="5" spans="2:10" ht="12.75">
      <c r="B5" s="26" t="s">
        <v>45</v>
      </c>
      <c r="C5" s="25" t="s">
        <v>46</v>
      </c>
      <c r="D5" s="10" t="s">
        <v>47</v>
      </c>
      <c r="E5" s="300" t="s">
        <v>51</v>
      </c>
      <c r="F5" s="301"/>
      <c r="G5" s="301"/>
      <c r="H5" s="302"/>
      <c r="I5" s="11" t="s">
        <v>50</v>
      </c>
      <c r="J5" s="30" t="s">
        <v>55</v>
      </c>
    </row>
    <row r="6" spans="2:10" s="4" customFormat="1" ht="26.25" customHeight="1">
      <c r="B6" s="5"/>
      <c r="C6" s="12"/>
      <c r="D6" s="6"/>
      <c r="E6" s="7" t="s">
        <v>48</v>
      </c>
      <c r="F6" s="9" t="s">
        <v>49</v>
      </c>
      <c r="G6" s="9" t="s">
        <v>100</v>
      </c>
      <c r="H6" s="61" t="s">
        <v>1</v>
      </c>
      <c r="I6" s="12" t="s">
        <v>52</v>
      </c>
      <c r="J6" s="31" t="s">
        <v>56</v>
      </c>
    </row>
    <row r="7" spans="2:10" ht="12.75">
      <c r="B7" s="13"/>
      <c r="C7" s="14"/>
      <c r="D7" s="15"/>
      <c r="E7" s="16"/>
      <c r="F7" s="14"/>
      <c r="G7" s="14"/>
      <c r="H7" s="17"/>
      <c r="I7" s="14"/>
      <c r="J7" s="18"/>
    </row>
    <row r="8" spans="2:10" ht="25.5" customHeight="1">
      <c r="B8" s="142">
        <v>40150</v>
      </c>
      <c r="C8" s="143" t="s">
        <v>128</v>
      </c>
      <c r="D8" s="143" t="s">
        <v>204</v>
      </c>
      <c r="E8" s="67"/>
      <c r="F8" s="67"/>
      <c r="G8" s="146">
        <v>17.12</v>
      </c>
      <c r="H8" s="67"/>
      <c r="I8" s="146"/>
      <c r="J8" s="69">
        <f>SUM(E8:I8)</f>
        <v>17.12</v>
      </c>
    </row>
    <row r="9" spans="2:10" ht="25.5" customHeight="1">
      <c r="B9" s="107">
        <v>40233</v>
      </c>
      <c r="C9" s="75" t="s">
        <v>148</v>
      </c>
      <c r="D9" s="75" t="s">
        <v>205</v>
      </c>
      <c r="E9" s="57"/>
      <c r="F9" s="57"/>
      <c r="G9" s="147">
        <v>10</v>
      </c>
      <c r="H9" s="57"/>
      <c r="I9" s="147"/>
      <c r="J9" s="36">
        <f>SUM(E9:I9)</f>
        <v>10</v>
      </c>
    </row>
    <row r="10" spans="2:10" ht="25.5" customHeight="1">
      <c r="B10" s="64">
        <v>40252</v>
      </c>
      <c r="C10" s="144" t="s">
        <v>103</v>
      </c>
      <c r="D10" s="149" t="s">
        <v>203</v>
      </c>
      <c r="E10" s="67"/>
      <c r="F10" s="148">
        <f>1861.12/8</f>
        <v>232.64</v>
      </c>
      <c r="G10" s="67"/>
      <c r="H10" s="68"/>
      <c r="I10" s="148"/>
      <c r="J10" s="115">
        <f>SUM(E10:I10)</f>
        <v>232.64</v>
      </c>
    </row>
    <row r="11" spans="2:10" ht="38.25">
      <c r="B11" s="60" t="s">
        <v>249</v>
      </c>
      <c r="C11" s="74" t="s">
        <v>109</v>
      </c>
      <c r="D11" s="88" t="s">
        <v>270</v>
      </c>
      <c r="E11" s="57"/>
      <c r="F11" s="57"/>
      <c r="G11" s="73"/>
      <c r="H11" s="57">
        <v>200.38</v>
      </c>
      <c r="I11" s="57"/>
      <c r="J11" s="116">
        <f>SUM(E11:I11)</f>
        <v>200.38</v>
      </c>
    </row>
    <row r="12" spans="2:10" ht="12.75">
      <c r="B12" s="27"/>
      <c r="C12" s="75"/>
      <c r="D12" s="29"/>
      <c r="E12" s="56"/>
      <c r="F12" s="57"/>
      <c r="G12" s="57"/>
      <c r="H12" s="58"/>
      <c r="I12" s="57"/>
      <c r="J12" s="35"/>
    </row>
    <row r="13" spans="2:10" ht="12.75">
      <c r="B13" s="27"/>
      <c r="C13" s="75"/>
      <c r="D13" s="29"/>
      <c r="E13" s="41">
        <f aca="true" t="shared" si="0" ref="E13:J13">SUM(E8:E12)</f>
        <v>0</v>
      </c>
      <c r="F13" s="42">
        <f t="shared" si="0"/>
        <v>232.64</v>
      </c>
      <c r="G13" s="42">
        <f t="shared" si="0"/>
        <v>27.12</v>
      </c>
      <c r="H13" s="43">
        <f t="shared" si="0"/>
        <v>200.38</v>
      </c>
      <c r="I13" s="42">
        <f t="shared" si="0"/>
        <v>0</v>
      </c>
      <c r="J13" s="37">
        <f t="shared" si="0"/>
        <v>460.14</v>
      </c>
    </row>
    <row r="14" spans="2:10" ht="13.5" thickBot="1">
      <c r="B14" s="19"/>
      <c r="C14" s="20"/>
      <c r="D14" s="21"/>
      <c r="E14" s="22"/>
      <c r="F14" s="20"/>
      <c r="G14" s="20"/>
      <c r="H14" s="23"/>
      <c r="I14" s="20"/>
      <c r="J14" s="24"/>
    </row>
    <row r="16" ht="12.75">
      <c r="B16" s="1" t="s">
        <v>93</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6" header="0.5" footer="0.5"/>
  <pageSetup fitToHeight="1" fitToWidth="1" horizontalDpi="600" verticalDpi="600" orientation="landscape"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B1:J42"/>
  <sheetViews>
    <sheetView workbookViewId="0" topLeftCell="A1">
      <selection activeCell="A1" sqref="A1"/>
    </sheetView>
  </sheetViews>
  <sheetFormatPr defaultColWidth="9.140625" defaultRowHeight="12.75"/>
  <cols>
    <col min="1" max="1" width="1.1484375" style="1" customWidth="1"/>
    <col min="2" max="2" width="10.140625" style="1" bestFit="1" customWidth="1"/>
    <col min="3" max="3" width="13.8515625" style="1" customWidth="1"/>
    <col min="4" max="4" width="43.2812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61</v>
      </c>
      <c r="E2" s="39" t="s">
        <v>60</v>
      </c>
      <c r="F2" s="40"/>
    </row>
    <row r="3" spans="2:6" ht="12.75">
      <c r="B3" s="2" t="s">
        <v>44</v>
      </c>
      <c r="D3" s="3" t="str">
        <f>'B Emery'!D3</f>
        <v>2009-10</v>
      </c>
      <c r="E3" s="3" t="str">
        <f>'B Emery'!E3</f>
        <v>Quarter 4</v>
      </c>
      <c r="F3" s="3" t="str">
        <f>'B Emery'!F3</f>
        <v>1 January 2010 - 31 March 2010</v>
      </c>
    </row>
    <row r="4" ht="13.5" thickBot="1"/>
    <row r="5" spans="2:10" ht="12.75">
      <c r="B5" s="26" t="s">
        <v>45</v>
      </c>
      <c r="C5" s="25" t="s">
        <v>46</v>
      </c>
      <c r="D5" s="10" t="s">
        <v>47</v>
      </c>
      <c r="E5" s="300" t="s">
        <v>51</v>
      </c>
      <c r="F5" s="301"/>
      <c r="G5" s="301"/>
      <c r="H5" s="302"/>
      <c r="I5" s="11" t="s">
        <v>50</v>
      </c>
      <c r="J5" s="30" t="s">
        <v>55</v>
      </c>
    </row>
    <row r="6" spans="2:10" s="4" customFormat="1" ht="25.5" customHeight="1">
      <c r="B6" s="5"/>
      <c r="C6" s="12"/>
      <c r="D6" s="6"/>
      <c r="E6" s="7" t="s">
        <v>48</v>
      </c>
      <c r="F6" s="9" t="s">
        <v>49</v>
      </c>
      <c r="G6" s="9" t="s">
        <v>100</v>
      </c>
      <c r="H6" s="61" t="s">
        <v>1</v>
      </c>
      <c r="I6" s="12" t="s">
        <v>52</v>
      </c>
      <c r="J6" s="31" t="s">
        <v>56</v>
      </c>
    </row>
    <row r="7" spans="2:10" ht="12.75">
      <c r="B7" s="13"/>
      <c r="C7" s="59"/>
      <c r="D7" s="59"/>
      <c r="E7" s="59"/>
      <c r="F7" s="59"/>
      <c r="G7" s="59"/>
      <c r="H7" s="59"/>
      <c r="I7" s="59"/>
      <c r="J7" s="18"/>
    </row>
    <row r="8" spans="2:10" ht="25.5">
      <c r="B8" s="231">
        <v>39906</v>
      </c>
      <c r="C8" s="218" t="s">
        <v>231</v>
      </c>
      <c r="D8" s="219" t="s">
        <v>158</v>
      </c>
      <c r="E8" s="67"/>
      <c r="F8" s="68"/>
      <c r="G8" s="226">
        <v>8</v>
      </c>
      <c r="H8" s="224"/>
      <c r="I8" s="226"/>
      <c r="J8" s="110">
        <f aca="true" t="shared" si="0" ref="J8:J36">SUM(E8:I8)</f>
        <v>8</v>
      </c>
    </row>
    <row r="9" spans="2:10" ht="25.5">
      <c r="B9" s="232">
        <v>39932</v>
      </c>
      <c r="C9" s="220" t="s">
        <v>231</v>
      </c>
      <c r="D9" s="221" t="s">
        <v>158</v>
      </c>
      <c r="E9" s="57"/>
      <c r="F9" s="58"/>
      <c r="G9" s="73">
        <v>9</v>
      </c>
      <c r="H9" s="225"/>
      <c r="I9" s="73"/>
      <c r="J9" s="111">
        <f t="shared" si="0"/>
        <v>9</v>
      </c>
    </row>
    <row r="10" spans="2:10" ht="25.5">
      <c r="B10" s="231">
        <v>39953</v>
      </c>
      <c r="C10" s="218" t="s">
        <v>231</v>
      </c>
      <c r="D10" s="223" t="s">
        <v>230</v>
      </c>
      <c r="E10" s="67"/>
      <c r="F10" s="68"/>
      <c r="G10" s="226">
        <v>9.5</v>
      </c>
      <c r="H10" s="224"/>
      <c r="I10" s="226"/>
      <c r="J10" s="110">
        <f t="shared" si="0"/>
        <v>9.5</v>
      </c>
    </row>
    <row r="11" spans="2:10" ht="38.25">
      <c r="B11" s="232">
        <v>39955</v>
      </c>
      <c r="C11" s="220" t="s">
        <v>149</v>
      </c>
      <c r="D11" s="221" t="s">
        <v>150</v>
      </c>
      <c r="E11" s="57"/>
      <c r="F11" s="58"/>
      <c r="G11" s="73">
        <v>39.88</v>
      </c>
      <c r="H11" s="225"/>
      <c r="I11" s="73"/>
      <c r="J11" s="111">
        <f t="shared" si="0"/>
        <v>39.88</v>
      </c>
    </row>
    <row r="12" spans="2:10" ht="25.5">
      <c r="B12" s="231">
        <v>39967</v>
      </c>
      <c r="C12" s="218" t="s">
        <v>231</v>
      </c>
      <c r="D12" s="219" t="s">
        <v>159</v>
      </c>
      <c r="E12" s="67"/>
      <c r="F12" s="68"/>
      <c r="G12" s="226">
        <v>12</v>
      </c>
      <c r="H12" s="224"/>
      <c r="I12" s="226"/>
      <c r="J12" s="110">
        <f t="shared" si="0"/>
        <v>12</v>
      </c>
    </row>
    <row r="13" spans="2:10" ht="25.5">
      <c r="B13" s="232">
        <v>39989</v>
      </c>
      <c r="C13" s="220" t="s">
        <v>231</v>
      </c>
      <c r="D13" s="221" t="s">
        <v>158</v>
      </c>
      <c r="E13" s="57"/>
      <c r="F13" s="58"/>
      <c r="G13" s="227">
        <v>9.5</v>
      </c>
      <c r="H13" s="225"/>
      <c r="I13" s="73"/>
      <c r="J13" s="111">
        <f t="shared" si="0"/>
        <v>9.5</v>
      </c>
    </row>
    <row r="14" spans="2:10" ht="25.5">
      <c r="B14" s="231">
        <v>39990</v>
      </c>
      <c r="C14" s="218" t="s">
        <v>232</v>
      </c>
      <c r="D14" s="219" t="s">
        <v>157</v>
      </c>
      <c r="E14" s="67"/>
      <c r="F14" s="68"/>
      <c r="G14" s="228">
        <v>10</v>
      </c>
      <c r="H14" s="224"/>
      <c r="I14" s="226"/>
      <c r="J14" s="110">
        <f t="shared" si="0"/>
        <v>10</v>
      </c>
    </row>
    <row r="15" spans="2:10" ht="25.5">
      <c r="B15" s="232">
        <v>39996</v>
      </c>
      <c r="C15" s="220" t="s">
        <v>231</v>
      </c>
      <c r="D15" s="221" t="s">
        <v>158</v>
      </c>
      <c r="E15" s="57"/>
      <c r="F15" s="58"/>
      <c r="G15" s="227">
        <v>10</v>
      </c>
      <c r="H15" s="225"/>
      <c r="I15" s="73"/>
      <c r="J15" s="111">
        <f t="shared" si="0"/>
        <v>10</v>
      </c>
    </row>
    <row r="16" spans="2:10" ht="25.5">
      <c r="B16" s="231">
        <v>40029</v>
      </c>
      <c r="C16" s="218" t="s">
        <v>233</v>
      </c>
      <c r="D16" s="223" t="s">
        <v>226</v>
      </c>
      <c r="E16" s="67"/>
      <c r="F16" s="68"/>
      <c r="G16" s="228">
        <v>5</v>
      </c>
      <c r="H16" s="224"/>
      <c r="I16" s="226"/>
      <c r="J16" s="110">
        <f t="shared" si="0"/>
        <v>5</v>
      </c>
    </row>
    <row r="17" spans="2:10" ht="25.5">
      <c r="B17" s="232">
        <v>40052</v>
      </c>
      <c r="C17" s="220" t="s">
        <v>231</v>
      </c>
      <c r="D17" s="221" t="s">
        <v>160</v>
      </c>
      <c r="E17" s="57"/>
      <c r="F17" s="58"/>
      <c r="G17" s="227">
        <v>8</v>
      </c>
      <c r="H17" s="225"/>
      <c r="I17" s="73"/>
      <c r="J17" s="111">
        <f t="shared" si="0"/>
        <v>8</v>
      </c>
    </row>
    <row r="18" spans="2:10" ht="27.75" customHeight="1">
      <c r="B18" s="231">
        <v>40059</v>
      </c>
      <c r="C18" s="218" t="s">
        <v>161</v>
      </c>
      <c r="D18" s="219" t="s">
        <v>162</v>
      </c>
      <c r="E18" s="67"/>
      <c r="F18" s="68"/>
      <c r="G18" s="228">
        <v>13</v>
      </c>
      <c r="H18" s="224"/>
      <c r="I18" s="226"/>
      <c r="J18" s="110">
        <f t="shared" si="0"/>
        <v>13</v>
      </c>
    </row>
    <row r="19" spans="2:10" ht="25.5">
      <c r="B19" s="232">
        <v>40073</v>
      </c>
      <c r="C19" s="220" t="s">
        <v>231</v>
      </c>
      <c r="D19" s="221" t="s">
        <v>163</v>
      </c>
      <c r="E19" s="57"/>
      <c r="F19" s="58"/>
      <c r="G19" s="227">
        <v>17</v>
      </c>
      <c r="H19" s="225"/>
      <c r="I19" s="73"/>
      <c r="J19" s="111">
        <f t="shared" si="0"/>
        <v>17</v>
      </c>
    </row>
    <row r="20" spans="2:10" ht="25.5">
      <c r="B20" s="231">
        <v>40074</v>
      </c>
      <c r="C20" s="218" t="s">
        <v>231</v>
      </c>
      <c r="D20" s="219" t="s">
        <v>164</v>
      </c>
      <c r="E20" s="67"/>
      <c r="F20" s="68"/>
      <c r="G20" s="228">
        <v>6</v>
      </c>
      <c r="H20" s="224"/>
      <c r="I20" s="226"/>
      <c r="J20" s="110">
        <f t="shared" si="0"/>
        <v>6</v>
      </c>
    </row>
    <row r="21" spans="2:10" ht="25.5">
      <c r="B21" s="232">
        <v>40085</v>
      </c>
      <c r="C21" s="220" t="s">
        <v>231</v>
      </c>
      <c r="D21" s="221" t="s">
        <v>165</v>
      </c>
      <c r="E21" s="57"/>
      <c r="F21" s="58"/>
      <c r="G21" s="227">
        <v>9</v>
      </c>
      <c r="H21" s="225"/>
      <c r="I21" s="73"/>
      <c r="J21" s="111">
        <f t="shared" si="0"/>
        <v>9</v>
      </c>
    </row>
    <row r="22" spans="2:10" ht="27.75" customHeight="1">
      <c r="B22" s="231">
        <v>40093</v>
      </c>
      <c r="C22" s="229" t="s">
        <v>151</v>
      </c>
      <c r="D22" s="230" t="s">
        <v>153</v>
      </c>
      <c r="E22" s="67"/>
      <c r="F22" s="68"/>
      <c r="G22" s="228">
        <v>6.68</v>
      </c>
      <c r="H22" s="224"/>
      <c r="I22" s="226"/>
      <c r="J22" s="110">
        <f t="shared" si="0"/>
        <v>6.68</v>
      </c>
    </row>
    <row r="23" spans="2:10" ht="38.25">
      <c r="B23" s="232">
        <v>40093</v>
      </c>
      <c r="C23" s="216" t="s">
        <v>227</v>
      </c>
      <c r="D23" s="217" t="s">
        <v>155</v>
      </c>
      <c r="E23" s="57"/>
      <c r="F23" s="58"/>
      <c r="G23" s="227">
        <v>7.33</v>
      </c>
      <c r="H23" s="225"/>
      <c r="I23" s="73"/>
      <c r="J23" s="111">
        <f t="shared" si="0"/>
        <v>7.33</v>
      </c>
    </row>
    <row r="24" spans="2:10" ht="38.25">
      <c r="B24" s="231">
        <v>40094</v>
      </c>
      <c r="C24" s="229" t="s">
        <v>152</v>
      </c>
      <c r="D24" s="230" t="s">
        <v>154</v>
      </c>
      <c r="E24" s="67"/>
      <c r="F24" s="68"/>
      <c r="G24" s="228">
        <v>5.59</v>
      </c>
      <c r="H24" s="224"/>
      <c r="I24" s="226"/>
      <c r="J24" s="110">
        <f t="shared" si="0"/>
        <v>5.59</v>
      </c>
    </row>
    <row r="25" spans="2:10" ht="25.5">
      <c r="B25" s="232">
        <v>40105</v>
      </c>
      <c r="C25" s="220" t="s">
        <v>109</v>
      </c>
      <c r="D25" s="221" t="s">
        <v>156</v>
      </c>
      <c r="E25" s="57"/>
      <c r="F25" s="58"/>
      <c r="G25" s="227"/>
      <c r="H25" s="225">
        <v>9.87</v>
      </c>
      <c r="I25" s="73"/>
      <c r="J25" s="111">
        <f t="shared" si="0"/>
        <v>9.87</v>
      </c>
    </row>
    <row r="26" spans="2:10" ht="25.5">
      <c r="B26" s="231">
        <v>40116</v>
      </c>
      <c r="C26" s="218" t="s">
        <v>166</v>
      </c>
      <c r="D26" s="219" t="s">
        <v>167</v>
      </c>
      <c r="E26" s="67"/>
      <c r="F26" s="68"/>
      <c r="G26" s="228">
        <v>4</v>
      </c>
      <c r="H26" s="224"/>
      <c r="I26" s="226"/>
      <c r="J26" s="110">
        <f t="shared" si="0"/>
        <v>4</v>
      </c>
    </row>
    <row r="27" spans="2:10" ht="25.5">
      <c r="B27" s="232">
        <v>40121</v>
      </c>
      <c r="C27" s="220" t="s">
        <v>231</v>
      </c>
      <c r="D27" s="221" t="s">
        <v>160</v>
      </c>
      <c r="E27" s="57"/>
      <c r="F27" s="58"/>
      <c r="G27" s="227">
        <v>9.5</v>
      </c>
      <c r="H27" s="225"/>
      <c r="I27" s="73"/>
      <c r="J27" s="111">
        <f t="shared" si="0"/>
        <v>9.5</v>
      </c>
    </row>
    <row r="28" spans="2:10" ht="25.5">
      <c r="B28" s="231">
        <v>40130</v>
      </c>
      <c r="C28" s="218" t="s">
        <v>168</v>
      </c>
      <c r="D28" s="219" t="s">
        <v>169</v>
      </c>
      <c r="E28" s="67"/>
      <c r="F28" s="68"/>
      <c r="G28" s="228">
        <v>7</v>
      </c>
      <c r="H28" s="224"/>
      <c r="I28" s="226"/>
      <c r="J28" s="110">
        <f t="shared" si="0"/>
        <v>7</v>
      </c>
    </row>
    <row r="29" spans="2:10" ht="25.5">
      <c r="B29" s="232">
        <v>40157</v>
      </c>
      <c r="C29" s="220" t="s">
        <v>231</v>
      </c>
      <c r="D29" s="221" t="s">
        <v>170</v>
      </c>
      <c r="E29" s="57"/>
      <c r="F29" s="58"/>
      <c r="G29" s="73">
        <v>19</v>
      </c>
      <c r="H29" s="225"/>
      <c r="I29" s="73"/>
      <c r="J29" s="111">
        <f t="shared" si="0"/>
        <v>19</v>
      </c>
    </row>
    <row r="30" spans="2:10" ht="38.25">
      <c r="B30" s="231">
        <v>40198</v>
      </c>
      <c r="C30" s="218" t="s">
        <v>229</v>
      </c>
      <c r="D30" s="219" t="s">
        <v>187</v>
      </c>
      <c r="E30" s="67"/>
      <c r="F30" s="68">
        <v>24.39</v>
      </c>
      <c r="G30" s="228"/>
      <c r="H30" s="224"/>
      <c r="I30" s="226"/>
      <c r="J30" s="110">
        <f t="shared" si="0"/>
        <v>24.39</v>
      </c>
    </row>
    <row r="31" spans="2:10" ht="25.5">
      <c r="B31" s="232" t="s">
        <v>225</v>
      </c>
      <c r="C31" s="220" t="s">
        <v>228</v>
      </c>
      <c r="D31" s="221" t="s">
        <v>186</v>
      </c>
      <c r="E31" s="57">
        <v>147.17</v>
      </c>
      <c r="F31" s="123"/>
      <c r="G31" s="73"/>
      <c r="H31" s="225"/>
      <c r="I31" s="234"/>
      <c r="J31" s="235">
        <f t="shared" si="0"/>
        <v>147.17</v>
      </c>
    </row>
    <row r="32" spans="2:10" ht="38.25">
      <c r="B32" s="233">
        <v>40198</v>
      </c>
      <c r="C32" s="222" t="s">
        <v>109</v>
      </c>
      <c r="D32" s="223" t="s">
        <v>181</v>
      </c>
      <c r="E32" s="67"/>
      <c r="F32" s="178"/>
      <c r="G32" s="83"/>
      <c r="H32" s="228">
        <v>165.13</v>
      </c>
      <c r="I32" s="226"/>
      <c r="J32" s="110">
        <f t="shared" si="0"/>
        <v>165.13</v>
      </c>
    </row>
    <row r="33" spans="2:10" ht="25.5">
      <c r="B33" s="232">
        <v>40198</v>
      </c>
      <c r="C33" s="220" t="s">
        <v>109</v>
      </c>
      <c r="D33" s="221" t="s">
        <v>185</v>
      </c>
      <c r="E33" s="57"/>
      <c r="F33" s="58"/>
      <c r="G33" s="227"/>
      <c r="H33" s="225">
        <v>49.6</v>
      </c>
      <c r="I33" s="73"/>
      <c r="J33" s="111">
        <f t="shared" si="0"/>
        <v>49.6</v>
      </c>
    </row>
    <row r="34" spans="2:10" ht="38.25">
      <c r="B34" s="233">
        <v>40199</v>
      </c>
      <c r="C34" s="222" t="s">
        <v>109</v>
      </c>
      <c r="D34" s="223" t="s">
        <v>181</v>
      </c>
      <c r="E34" s="66"/>
      <c r="F34" s="67"/>
      <c r="G34" s="67"/>
      <c r="H34" s="226">
        <v>155.39</v>
      </c>
      <c r="I34" s="226"/>
      <c r="J34" s="110">
        <f t="shared" si="0"/>
        <v>155.39</v>
      </c>
    </row>
    <row r="35" spans="2:10" ht="25.5">
      <c r="B35" s="232">
        <v>40199</v>
      </c>
      <c r="C35" s="220" t="s">
        <v>109</v>
      </c>
      <c r="D35" s="221" t="s">
        <v>185</v>
      </c>
      <c r="E35" s="57"/>
      <c r="F35" s="58"/>
      <c r="G35" s="227"/>
      <c r="H35" s="225">
        <v>56.4</v>
      </c>
      <c r="I35" s="73"/>
      <c r="J35" s="111">
        <f t="shared" si="0"/>
        <v>56.4</v>
      </c>
    </row>
    <row r="36" spans="2:10" ht="25.5">
      <c r="B36" s="177">
        <v>40252</v>
      </c>
      <c r="C36" s="144" t="s">
        <v>103</v>
      </c>
      <c r="D36" s="145" t="s">
        <v>202</v>
      </c>
      <c r="E36" s="67"/>
      <c r="F36" s="166">
        <f>1861.12/8</f>
        <v>232.64</v>
      </c>
      <c r="G36" s="67"/>
      <c r="H36" s="67"/>
      <c r="I36" s="166"/>
      <c r="J36" s="69">
        <f t="shared" si="0"/>
        <v>232.64</v>
      </c>
    </row>
    <row r="37" spans="2:10" ht="38.25">
      <c r="B37" s="60" t="s">
        <v>249</v>
      </c>
      <c r="C37" s="74" t="s">
        <v>109</v>
      </c>
      <c r="D37" s="88" t="s">
        <v>270</v>
      </c>
      <c r="E37" s="57"/>
      <c r="F37" s="57"/>
      <c r="G37" s="73"/>
      <c r="H37" s="57">
        <v>200.38</v>
      </c>
      <c r="I37" s="57"/>
      <c r="J37" s="116">
        <f>SUM(E37:I37)</f>
        <v>200.38</v>
      </c>
    </row>
    <row r="38" spans="2:10" ht="12.75">
      <c r="B38" s="60"/>
      <c r="C38" s="28"/>
      <c r="D38" s="100"/>
      <c r="E38" s="56"/>
      <c r="F38" s="57"/>
      <c r="G38" s="57"/>
      <c r="H38" s="58"/>
      <c r="I38" s="57"/>
      <c r="J38" s="36"/>
    </row>
    <row r="39" spans="2:10" ht="12.75">
      <c r="B39" s="27"/>
      <c r="C39" s="28"/>
      <c r="D39" s="29"/>
      <c r="E39" s="41">
        <f aca="true" t="shared" si="1" ref="E39:J39">SUM(E8:E38)</f>
        <v>147.17</v>
      </c>
      <c r="F39" s="41">
        <f t="shared" si="1"/>
        <v>257.03</v>
      </c>
      <c r="G39" s="41">
        <f t="shared" si="1"/>
        <v>224.98000000000002</v>
      </c>
      <c r="H39" s="41">
        <f t="shared" si="1"/>
        <v>636.77</v>
      </c>
      <c r="I39" s="41">
        <f t="shared" si="1"/>
        <v>0</v>
      </c>
      <c r="J39" s="101">
        <f t="shared" si="1"/>
        <v>1265.9499999999998</v>
      </c>
    </row>
    <row r="40" spans="2:10" ht="13.5" thickBot="1">
      <c r="B40" s="19"/>
      <c r="C40" s="86"/>
      <c r="D40" s="85"/>
      <c r="E40" s="22"/>
      <c r="F40" s="20"/>
      <c r="G40" s="20"/>
      <c r="H40" s="23"/>
      <c r="I40" s="20"/>
      <c r="J40" s="24"/>
    </row>
    <row r="42" ht="12.75">
      <c r="B42" s="1" t="s">
        <v>93</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5" bottom="0.6" header="0.5" footer="0.5"/>
  <pageSetup fitToHeight="1" fitToWidth="1" horizontalDpi="600" verticalDpi="600" orientation="landscape" paperSize="9" scale="95" r:id="rId1"/>
</worksheet>
</file>

<file path=xl/worksheets/sheet7.xml><?xml version="1.0" encoding="utf-8"?>
<worksheet xmlns="http://schemas.openxmlformats.org/spreadsheetml/2006/main" xmlns:r="http://schemas.openxmlformats.org/officeDocument/2006/relationships">
  <sheetPr>
    <pageSetUpPr fitToPage="1"/>
  </sheetPr>
  <dimension ref="B1:J27"/>
  <sheetViews>
    <sheetView workbookViewId="0" topLeftCell="A1">
      <selection activeCell="A1" sqref="A1"/>
    </sheetView>
  </sheetViews>
  <sheetFormatPr defaultColWidth="9.140625" defaultRowHeight="12.75"/>
  <cols>
    <col min="1" max="1" width="1.421875" style="1" customWidth="1"/>
    <col min="2" max="2" width="10.57421875" style="1" customWidth="1"/>
    <col min="3" max="3" width="14.00390625" style="1" customWidth="1"/>
    <col min="4" max="4" width="42.710937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64</v>
      </c>
      <c r="E2" s="39" t="s">
        <v>60</v>
      </c>
      <c r="F2" s="40"/>
    </row>
    <row r="3" spans="2:6" ht="12.75">
      <c r="B3" s="2" t="s">
        <v>44</v>
      </c>
      <c r="D3" s="3" t="str">
        <f>'B Emery'!D3</f>
        <v>2009-10</v>
      </c>
      <c r="E3" s="3" t="str">
        <f>'B Emery'!E3</f>
        <v>Quarter 4</v>
      </c>
      <c r="F3" s="3" t="str">
        <f>'B Emery'!F3</f>
        <v>1 January 2010 - 31 March 2010</v>
      </c>
    </row>
    <row r="4" ht="13.5" thickBot="1"/>
    <row r="5" spans="2:10" ht="12.75">
      <c r="B5" s="26" t="s">
        <v>45</v>
      </c>
      <c r="C5" s="25" t="s">
        <v>46</v>
      </c>
      <c r="D5" s="10" t="s">
        <v>47</v>
      </c>
      <c r="E5" s="300" t="s">
        <v>51</v>
      </c>
      <c r="F5" s="301"/>
      <c r="G5" s="301"/>
      <c r="H5" s="302"/>
      <c r="I5" s="11" t="s">
        <v>50</v>
      </c>
      <c r="J5" s="30" t="s">
        <v>55</v>
      </c>
    </row>
    <row r="6" spans="2:10" s="4" customFormat="1" ht="25.5" customHeight="1">
      <c r="B6" s="5"/>
      <c r="C6" s="12"/>
      <c r="D6" s="6"/>
      <c r="E6" s="7" t="s">
        <v>48</v>
      </c>
      <c r="F6" s="9" t="s">
        <v>49</v>
      </c>
      <c r="G6" s="9" t="s">
        <v>100</v>
      </c>
      <c r="H6" s="61" t="s">
        <v>1</v>
      </c>
      <c r="I6" s="12" t="s">
        <v>52</v>
      </c>
      <c r="J6" s="31" t="s">
        <v>56</v>
      </c>
    </row>
    <row r="7" spans="2:10" ht="12.75">
      <c r="B7" s="13"/>
      <c r="C7" s="14"/>
      <c r="D7" s="29"/>
      <c r="E7" s="16"/>
      <c r="F7" s="14"/>
      <c r="G7" s="14"/>
      <c r="H7" s="17"/>
      <c r="I7" s="14"/>
      <c r="J7" s="18"/>
    </row>
    <row r="8" spans="2:10" ht="25.5">
      <c r="B8" s="193">
        <v>40189</v>
      </c>
      <c r="C8" s="65" t="s">
        <v>121</v>
      </c>
      <c r="D8" s="206" t="s">
        <v>236</v>
      </c>
      <c r="E8" s="173"/>
      <c r="F8" s="173">
        <f>120.72/2</f>
        <v>60.36</v>
      </c>
      <c r="G8" s="192"/>
      <c r="H8" s="173"/>
      <c r="I8" s="173"/>
      <c r="J8" s="175">
        <f aca="true" t="shared" si="0" ref="J8:J22">SUM(E8:I8)</f>
        <v>60.36</v>
      </c>
    </row>
    <row r="9" spans="2:10" ht="25.5">
      <c r="B9" s="194">
        <v>40190</v>
      </c>
      <c r="C9" s="28" t="s">
        <v>119</v>
      </c>
      <c r="D9" s="89" t="s">
        <v>240</v>
      </c>
      <c r="E9" s="185"/>
      <c r="F9" s="185">
        <v>170.31</v>
      </c>
      <c r="G9" s="186"/>
      <c r="H9" s="185"/>
      <c r="I9" s="185"/>
      <c r="J9" s="179">
        <f t="shared" si="0"/>
        <v>170.31</v>
      </c>
    </row>
    <row r="10" spans="2:10" ht="25.5">
      <c r="B10" s="112">
        <v>40192</v>
      </c>
      <c r="C10" s="180" t="s">
        <v>129</v>
      </c>
      <c r="D10" s="180" t="s">
        <v>134</v>
      </c>
      <c r="E10" s="67"/>
      <c r="F10" s="83"/>
      <c r="G10" s="191">
        <v>27.57</v>
      </c>
      <c r="H10" s="67"/>
      <c r="I10" s="187"/>
      <c r="J10" s="69">
        <f t="shared" si="0"/>
        <v>27.57</v>
      </c>
    </row>
    <row r="11" spans="2:10" ht="25.5">
      <c r="B11" s="114">
        <v>40196</v>
      </c>
      <c r="C11" s="195" t="s">
        <v>103</v>
      </c>
      <c r="D11" s="196" t="s">
        <v>120</v>
      </c>
      <c r="E11" s="57"/>
      <c r="F11" s="190">
        <v>139.75</v>
      </c>
      <c r="G11" s="197"/>
      <c r="H11" s="57"/>
      <c r="I11" s="190"/>
      <c r="J11" s="36">
        <f t="shared" si="0"/>
        <v>139.75</v>
      </c>
    </row>
    <row r="12" spans="2:10" ht="25.5">
      <c r="B12" s="177">
        <v>40203</v>
      </c>
      <c r="C12" s="180" t="s">
        <v>214</v>
      </c>
      <c r="D12" s="181" t="s">
        <v>217</v>
      </c>
      <c r="E12" s="66"/>
      <c r="F12" s="187">
        <v>81.86</v>
      </c>
      <c r="G12" s="178"/>
      <c r="H12" s="68"/>
      <c r="I12" s="187"/>
      <c r="J12" s="69">
        <f t="shared" si="0"/>
        <v>81.86</v>
      </c>
    </row>
    <row r="13" spans="2:10" ht="25.5">
      <c r="B13" s="114">
        <v>40204</v>
      </c>
      <c r="C13" s="182" t="s">
        <v>123</v>
      </c>
      <c r="D13" s="182" t="s">
        <v>235</v>
      </c>
      <c r="E13" s="57"/>
      <c r="F13" s="188">
        <f>215.08/2</f>
        <v>107.54</v>
      </c>
      <c r="G13" s="57"/>
      <c r="H13" s="57"/>
      <c r="I13" s="189"/>
      <c r="J13" s="36">
        <f t="shared" si="0"/>
        <v>107.54</v>
      </c>
    </row>
    <row r="14" spans="2:10" ht="25.5">
      <c r="B14" s="177">
        <v>40204</v>
      </c>
      <c r="C14" s="144" t="s">
        <v>124</v>
      </c>
      <c r="D14" s="145" t="s">
        <v>237</v>
      </c>
      <c r="E14" s="66"/>
      <c r="F14" s="166">
        <f>363.1/2</f>
        <v>181.55</v>
      </c>
      <c r="G14" s="67"/>
      <c r="H14" s="68"/>
      <c r="I14" s="166"/>
      <c r="J14" s="69">
        <f t="shared" si="0"/>
        <v>181.55</v>
      </c>
    </row>
    <row r="15" spans="2:10" ht="25.5">
      <c r="B15" s="114">
        <v>40210</v>
      </c>
      <c r="C15" s="183" t="s">
        <v>130</v>
      </c>
      <c r="D15" s="183" t="s">
        <v>131</v>
      </c>
      <c r="E15" s="57"/>
      <c r="F15" s="197"/>
      <c r="G15" s="190">
        <v>19.51</v>
      </c>
      <c r="H15" s="57"/>
      <c r="I15" s="190"/>
      <c r="J15" s="36">
        <f t="shared" si="0"/>
        <v>19.51</v>
      </c>
    </row>
    <row r="16" spans="2:10" ht="25.5">
      <c r="B16" s="177">
        <v>40220</v>
      </c>
      <c r="C16" s="198" t="s">
        <v>130</v>
      </c>
      <c r="D16" s="199" t="s">
        <v>132</v>
      </c>
      <c r="E16" s="66"/>
      <c r="F16" s="83"/>
      <c r="G16" s="200">
        <v>19.81</v>
      </c>
      <c r="H16" s="68"/>
      <c r="I16" s="200"/>
      <c r="J16" s="69">
        <f t="shared" si="0"/>
        <v>19.81</v>
      </c>
    </row>
    <row r="17" spans="2:10" ht="25.5">
      <c r="B17" s="114">
        <v>40220</v>
      </c>
      <c r="C17" s="183" t="s">
        <v>130</v>
      </c>
      <c r="D17" s="183" t="s">
        <v>133</v>
      </c>
      <c r="E17" s="57"/>
      <c r="F17" s="197"/>
      <c r="G17" s="190">
        <v>5.05</v>
      </c>
      <c r="H17" s="57"/>
      <c r="I17" s="190"/>
      <c r="J17" s="36">
        <f t="shared" si="0"/>
        <v>5.05</v>
      </c>
    </row>
    <row r="18" spans="2:10" ht="25.5">
      <c r="B18" s="201">
        <v>40234</v>
      </c>
      <c r="C18" s="202" t="s">
        <v>129</v>
      </c>
      <c r="D18" s="203" t="s">
        <v>135</v>
      </c>
      <c r="E18" s="173"/>
      <c r="F18" s="192"/>
      <c r="G18" s="173">
        <v>14.33</v>
      </c>
      <c r="H18" s="174"/>
      <c r="I18" s="192"/>
      <c r="J18" s="115">
        <f t="shared" si="0"/>
        <v>14.33</v>
      </c>
    </row>
    <row r="19" spans="2:10" ht="25.5">
      <c r="B19" s="99">
        <v>40234</v>
      </c>
      <c r="C19" s="195" t="s">
        <v>122</v>
      </c>
      <c r="D19" s="204" t="s">
        <v>216</v>
      </c>
      <c r="E19" s="57"/>
      <c r="F19" s="205">
        <v>66.67</v>
      </c>
      <c r="G19" s="82"/>
      <c r="H19" s="58"/>
      <c r="I19" s="205"/>
      <c r="J19" s="116">
        <f t="shared" si="0"/>
        <v>66.67</v>
      </c>
    </row>
    <row r="20" spans="2:10" ht="25.5">
      <c r="B20" s="177">
        <v>40252</v>
      </c>
      <c r="C20" s="144" t="s">
        <v>103</v>
      </c>
      <c r="D20" s="145" t="s">
        <v>202</v>
      </c>
      <c r="E20" s="67"/>
      <c r="F20" s="148">
        <f>1861.12/8</f>
        <v>232.64</v>
      </c>
      <c r="G20" s="67"/>
      <c r="H20" s="68"/>
      <c r="I20" s="148"/>
      <c r="J20" s="115">
        <f t="shared" si="0"/>
        <v>232.64</v>
      </c>
    </row>
    <row r="21" spans="2:10" ht="38.25">
      <c r="B21" s="99" t="s">
        <v>249</v>
      </c>
      <c r="C21" s="74" t="s">
        <v>109</v>
      </c>
      <c r="D21" s="88" t="s">
        <v>270</v>
      </c>
      <c r="E21" s="57"/>
      <c r="F21" s="57"/>
      <c r="G21" s="73"/>
      <c r="H21" s="57">
        <v>200.38</v>
      </c>
      <c r="I21" s="57"/>
      <c r="J21" s="116">
        <f>SUM(E21:I21)</f>
        <v>200.38</v>
      </c>
    </row>
    <row r="22" spans="2:10" ht="12.75">
      <c r="B22" s="112"/>
      <c r="C22" s="113"/>
      <c r="D22" s="124"/>
      <c r="E22" s="67"/>
      <c r="F22" s="125"/>
      <c r="G22" s="83"/>
      <c r="H22" s="67"/>
      <c r="I22" s="122"/>
      <c r="J22" s="69">
        <f t="shared" si="0"/>
        <v>0</v>
      </c>
    </row>
    <row r="23" spans="2:10" ht="12.75">
      <c r="B23" s="27"/>
      <c r="C23" s="28"/>
      <c r="D23" s="29"/>
      <c r="E23" s="32"/>
      <c r="F23" s="33"/>
      <c r="G23" s="33"/>
      <c r="H23" s="34"/>
      <c r="I23" s="33"/>
      <c r="J23" s="36"/>
    </row>
    <row r="24" spans="2:10" ht="12.75">
      <c r="B24" s="27"/>
      <c r="C24" s="28"/>
      <c r="D24" s="29"/>
      <c r="E24" s="41">
        <f aca="true" t="shared" si="1" ref="E24:J24">SUM(E8:E23)</f>
        <v>0</v>
      </c>
      <c r="F24" s="42">
        <f t="shared" si="1"/>
        <v>1040.68</v>
      </c>
      <c r="G24" s="42">
        <f t="shared" si="1"/>
        <v>86.27</v>
      </c>
      <c r="H24" s="43">
        <f t="shared" si="1"/>
        <v>200.38</v>
      </c>
      <c r="I24" s="42">
        <f t="shared" si="1"/>
        <v>0</v>
      </c>
      <c r="J24" s="37">
        <f t="shared" si="1"/>
        <v>1327.33</v>
      </c>
    </row>
    <row r="25" spans="2:10" ht="13.5" thickBot="1">
      <c r="B25" s="19"/>
      <c r="C25" s="20"/>
      <c r="D25" s="85"/>
      <c r="E25" s="22"/>
      <c r="F25" s="20"/>
      <c r="G25" s="20"/>
      <c r="H25" s="23"/>
      <c r="I25" s="20"/>
      <c r="J25" s="24"/>
    </row>
    <row r="27" ht="12.75">
      <c r="B27" s="1" t="s">
        <v>93</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9" bottom="0.56" header="0.5" footer="0.5"/>
  <pageSetup fitToHeight="1" fitToWidth="1" horizontalDpi="600" verticalDpi="600" orientation="landscape" paperSize="9" scale="64" r:id="rId1"/>
</worksheet>
</file>

<file path=xl/worksheets/sheet8.xml><?xml version="1.0" encoding="utf-8"?>
<worksheet xmlns="http://schemas.openxmlformats.org/spreadsheetml/2006/main" xmlns:r="http://schemas.openxmlformats.org/officeDocument/2006/relationships">
  <sheetPr>
    <pageSetUpPr fitToPage="1"/>
  </sheetPr>
  <dimension ref="B1:J15"/>
  <sheetViews>
    <sheetView workbookViewId="0" topLeftCell="A1">
      <selection activeCell="A1" sqref="A1"/>
    </sheetView>
  </sheetViews>
  <sheetFormatPr defaultColWidth="9.140625" defaultRowHeight="12.75"/>
  <cols>
    <col min="1" max="1" width="1.421875" style="1" customWidth="1"/>
    <col min="2" max="2" width="10.140625" style="1" bestFit="1" customWidth="1"/>
    <col min="3" max="3" width="15.140625" style="1" customWidth="1"/>
    <col min="4" max="4" width="42.0039062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65</v>
      </c>
      <c r="E2" s="39" t="s">
        <v>60</v>
      </c>
      <c r="F2" s="40"/>
    </row>
    <row r="3" spans="2:6" ht="12.75">
      <c r="B3" s="2" t="s">
        <v>44</v>
      </c>
      <c r="D3" s="3" t="str">
        <f>'B Emery'!D3</f>
        <v>2009-10</v>
      </c>
      <c r="E3" s="3" t="str">
        <f>'B Emery'!E3</f>
        <v>Quarter 4</v>
      </c>
      <c r="F3" s="3" t="str">
        <f>'B Emery'!F3</f>
        <v>1 January 2010 - 31 March 2010</v>
      </c>
    </row>
    <row r="4" ht="13.5" thickBot="1"/>
    <row r="5" spans="2:10" ht="12.75">
      <c r="B5" s="26" t="s">
        <v>45</v>
      </c>
      <c r="C5" s="25" t="s">
        <v>46</v>
      </c>
      <c r="D5" s="10" t="s">
        <v>47</v>
      </c>
      <c r="E5" s="300" t="s">
        <v>51</v>
      </c>
      <c r="F5" s="301"/>
      <c r="G5" s="301"/>
      <c r="H5" s="302"/>
      <c r="I5" s="11" t="s">
        <v>50</v>
      </c>
      <c r="J5" s="30" t="s">
        <v>55</v>
      </c>
    </row>
    <row r="6" spans="2:10" s="4" customFormat="1" ht="28.5" customHeight="1">
      <c r="B6" s="5"/>
      <c r="C6" s="12"/>
      <c r="D6" s="6"/>
      <c r="E6" s="7" t="s">
        <v>48</v>
      </c>
      <c r="F6" s="9" t="s">
        <v>49</v>
      </c>
      <c r="G6" s="9" t="s">
        <v>100</v>
      </c>
      <c r="H6" s="61" t="s">
        <v>1</v>
      </c>
      <c r="I6" s="84" t="s">
        <v>52</v>
      </c>
      <c r="J6" s="31" t="s">
        <v>56</v>
      </c>
    </row>
    <row r="7" spans="2:10" ht="12.75">
      <c r="B7" s="13"/>
      <c r="C7" s="14"/>
      <c r="D7" s="15"/>
      <c r="E7" s="16"/>
      <c r="F7" s="14"/>
      <c r="G7" s="14"/>
      <c r="H7" s="17"/>
      <c r="I7" s="14"/>
      <c r="J7" s="18"/>
    </row>
    <row r="8" spans="2:10" ht="27.75" customHeight="1">
      <c r="B8" s="64">
        <v>40156</v>
      </c>
      <c r="C8" s="156" t="s">
        <v>109</v>
      </c>
      <c r="D8" s="160" t="s">
        <v>277</v>
      </c>
      <c r="E8" s="157"/>
      <c r="F8" s="157"/>
      <c r="G8" s="157"/>
      <c r="H8" s="158">
        <v>45.34</v>
      </c>
      <c r="I8" s="159"/>
      <c r="J8" s="69">
        <f>SUM(E8:I8)</f>
        <v>45.34</v>
      </c>
    </row>
    <row r="9" spans="2:10" ht="25.5">
      <c r="B9" s="60">
        <v>40203</v>
      </c>
      <c r="C9" s="81" t="s">
        <v>215</v>
      </c>
      <c r="D9" s="176" t="s">
        <v>254</v>
      </c>
      <c r="E9" s="57"/>
      <c r="F9" s="164">
        <v>43.08</v>
      </c>
      <c r="G9" s="57"/>
      <c r="H9" s="58"/>
      <c r="I9" s="164"/>
      <c r="J9" s="116">
        <f>SUM(E9:I9)</f>
        <v>43.08</v>
      </c>
    </row>
    <row r="10" spans="2:10" ht="25.5">
      <c r="B10" s="64">
        <v>40203</v>
      </c>
      <c r="C10" s="249" t="s">
        <v>300</v>
      </c>
      <c r="D10" s="250" t="s">
        <v>255</v>
      </c>
      <c r="E10" s="67"/>
      <c r="F10" s="168">
        <v>30.66</v>
      </c>
      <c r="G10" s="67"/>
      <c r="H10" s="68"/>
      <c r="I10" s="168"/>
      <c r="J10" s="115">
        <f>SUM(E10:I10)</f>
        <v>30.66</v>
      </c>
    </row>
    <row r="11" spans="2:10" ht="12.75">
      <c r="B11" s="60"/>
      <c r="C11" s="81"/>
      <c r="D11" s="176"/>
      <c r="E11" s="294"/>
      <c r="F11" s="295"/>
      <c r="G11" s="294"/>
      <c r="H11" s="294"/>
      <c r="I11" s="295"/>
      <c r="J11" s="116"/>
    </row>
    <row r="12" spans="2:10" ht="12.75">
      <c r="B12" s="27"/>
      <c r="C12" s="28"/>
      <c r="D12" s="29"/>
      <c r="E12" s="41">
        <f aca="true" t="shared" si="0" ref="E12:J12">SUM(E8:E10)</f>
        <v>0</v>
      </c>
      <c r="F12" s="41">
        <f t="shared" si="0"/>
        <v>73.74</v>
      </c>
      <c r="G12" s="41">
        <f t="shared" si="0"/>
        <v>0</v>
      </c>
      <c r="H12" s="41">
        <f t="shared" si="0"/>
        <v>45.34</v>
      </c>
      <c r="I12" s="41">
        <f t="shared" si="0"/>
        <v>0</v>
      </c>
      <c r="J12" s="37">
        <f t="shared" si="0"/>
        <v>119.08</v>
      </c>
    </row>
    <row r="13" spans="2:10" ht="13.5" thickBot="1">
      <c r="B13" s="19"/>
      <c r="C13" s="20"/>
      <c r="D13" s="21"/>
      <c r="E13" s="22"/>
      <c r="F13" s="20"/>
      <c r="G13" s="20"/>
      <c r="H13" s="23"/>
      <c r="I13" s="20"/>
      <c r="J13" s="24"/>
    </row>
    <row r="15" ht="12.75">
      <c r="B15" s="1" t="s">
        <v>93</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6" bottom="0.58" header="0.5" footer="0.5"/>
  <pageSetup fitToHeight="1" fitToWidth="1" horizontalDpi="600" verticalDpi="600" orientation="landscape" paperSize="9" scale="94" r:id="rId1"/>
</worksheet>
</file>

<file path=xl/worksheets/sheet9.xml><?xml version="1.0" encoding="utf-8"?>
<worksheet xmlns="http://schemas.openxmlformats.org/spreadsheetml/2006/main" xmlns:r="http://schemas.openxmlformats.org/officeDocument/2006/relationships">
  <sheetPr>
    <pageSetUpPr fitToPage="1"/>
  </sheetPr>
  <dimension ref="B1:J21"/>
  <sheetViews>
    <sheetView workbookViewId="0" topLeftCell="A1">
      <selection activeCell="A1" sqref="A1"/>
    </sheetView>
  </sheetViews>
  <sheetFormatPr defaultColWidth="9.140625" defaultRowHeight="12.75"/>
  <cols>
    <col min="1" max="1" width="1.421875" style="1" customWidth="1"/>
    <col min="2" max="2" width="10.140625" style="1" bestFit="1" customWidth="1"/>
    <col min="3" max="3" width="14.140625" style="1" customWidth="1"/>
    <col min="4" max="4" width="42.42187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66</v>
      </c>
      <c r="E2" s="39" t="s">
        <v>60</v>
      </c>
      <c r="F2" s="40"/>
    </row>
    <row r="3" spans="2:6" ht="12.75">
      <c r="B3" s="2" t="s">
        <v>44</v>
      </c>
      <c r="D3" s="3" t="str">
        <f>'B Emery'!D3</f>
        <v>2009-10</v>
      </c>
      <c r="E3" s="3" t="str">
        <f>'B Emery'!E3</f>
        <v>Quarter 4</v>
      </c>
      <c r="F3" s="3" t="str">
        <f>'B Emery'!F3</f>
        <v>1 January 2010 - 31 March 2010</v>
      </c>
    </row>
    <row r="4" ht="13.5" thickBot="1"/>
    <row r="5" spans="2:10" ht="12.75">
      <c r="B5" s="26" t="s">
        <v>45</v>
      </c>
      <c r="C5" s="25" t="s">
        <v>46</v>
      </c>
      <c r="D5" s="10" t="s">
        <v>47</v>
      </c>
      <c r="E5" s="300" t="s">
        <v>51</v>
      </c>
      <c r="F5" s="301"/>
      <c r="G5" s="301"/>
      <c r="H5" s="302"/>
      <c r="I5" s="11" t="s">
        <v>50</v>
      </c>
      <c r="J5" s="30" t="s">
        <v>55</v>
      </c>
    </row>
    <row r="6" spans="2:10" s="4" customFormat="1" ht="27.75" customHeight="1">
      <c r="B6" s="5"/>
      <c r="C6" s="12"/>
      <c r="D6" s="6"/>
      <c r="E6" s="7" t="s">
        <v>48</v>
      </c>
      <c r="F6" s="9" t="s">
        <v>49</v>
      </c>
      <c r="G6" s="9" t="s">
        <v>100</v>
      </c>
      <c r="H6" s="61" t="s">
        <v>1</v>
      </c>
      <c r="I6" s="12" t="s">
        <v>52</v>
      </c>
      <c r="J6" s="31" t="s">
        <v>56</v>
      </c>
    </row>
    <row r="7" spans="2:10" ht="12.75">
      <c r="B7" s="13"/>
      <c r="C7" s="14"/>
      <c r="D7" s="15"/>
      <c r="E7" s="16"/>
      <c r="F7" s="14"/>
      <c r="G7" s="14"/>
      <c r="H7" s="17"/>
      <c r="I7" s="14"/>
      <c r="J7" s="18"/>
    </row>
    <row r="8" spans="2:10" ht="28.5" customHeight="1">
      <c r="B8" s="137">
        <v>40105</v>
      </c>
      <c r="C8" s="163" t="s">
        <v>109</v>
      </c>
      <c r="D8" s="167" t="s">
        <v>171</v>
      </c>
      <c r="E8" s="67"/>
      <c r="F8" s="168"/>
      <c r="G8" s="71"/>
      <c r="H8" s="169">
        <v>7.8</v>
      </c>
      <c r="I8" s="170"/>
      <c r="J8" s="115">
        <f aca="true" t="shared" si="0" ref="J8:J15">SUM(E8:I8)</f>
        <v>7.8</v>
      </c>
    </row>
    <row r="9" spans="2:10" ht="28.5" customHeight="1">
      <c r="B9" s="134">
        <v>40155</v>
      </c>
      <c r="C9" s="162" t="s">
        <v>172</v>
      </c>
      <c r="D9" s="162" t="s">
        <v>173</v>
      </c>
      <c r="E9" s="57"/>
      <c r="F9" s="123"/>
      <c r="G9" s="57">
        <v>6.2</v>
      </c>
      <c r="H9" s="123"/>
      <c r="I9" s="165"/>
      <c r="J9" s="36">
        <f t="shared" si="0"/>
        <v>6.2</v>
      </c>
    </row>
    <row r="10" spans="2:10" ht="28.5" customHeight="1">
      <c r="B10" s="137">
        <v>40161</v>
      </c>
      <c r="C10" s="161" t="s">
        <v>211</v>
      </c>
      <c r="D10" s="167" t="s">
        <v>174</v>
      </c>
      <c r="E10" s="67"/>
      <c r="F10" s="168"/>
      <c r="G10" s="71">
        <v>8.5</v>
      </c>
      <c r="H10" s="169"/>
      <c r="I10" s="170"/>
      <c r="J10" s="115">
        <f t="shared" si="0"/>
        <v>8.5</v>
      </c>
    </row>
    <row r="11" spans="2:10" ht="38.25">
      <c r="B11" s="134" t="s">
        <v>188</v>
      </c>
      <c r="C11" s="162" t="s">
        <v>213</v>
      </c>
      <c r="D11" s="162" t="s">
        <v>210</v>
      </c>
      <c r="E11" s="57">
        <v>274.8</v>
      </c>
      <c r="F11" s="123"/>
      <c r="G11" s="57"/>
      <c r="H11" s="123"/>
      <c r="I11" s="165"/>
      <c r="J11" s="36">
        <f t="shared" si="0"/>
        <v>274.8</v>
      </c>
    </row>
    <row r="12" spans="2:10" ht="51">
      <c r="B12" s="137">
        <v>40205</v>
      </c>
      <c r="C12" s="163" t="s">
        <v>109</v>
      </c>
      <c r="D12" s="167" t="s">
        <v>190</v>
      </c>
      <c r="E12" s="67"/>
      <c r="F12" s="168"/>
      <c r="G12" s="71"/>
      <c r="H12" s="169">
        <v>89.02</v>
      </c>
      <c r="I12" s="170"/>
      <c r="J12" s="115">
        <f t="shared" si="0"/>
        <v>89.02</v>
      </c>
    </row>
    <row r="13" spans="2:10" ht="38.25">
      <c r="B13" s="134">
        <v>40206</v>
      </c>
      <c r="C13" s="162" t="s">
        <v>109</v>
      </c>
      <c r="D13" s="162" t="s">
        <v>175</v>
      </c>
      <c r="E13" s="57"/>
      <c r="F13" s="123"/>
      <c r="G13" s="57"/>
      <c r="H13" s="123">
        <v>21.33</v>
      </c>
      <c r="I13" s="165"/>
      <c r="J13" s="36">
        <f t="shared" si="0"/>
        <v>21.33</v>
      </c>
    </row>
    <row r="14" spans="2:10" ht="43.5" customHeight="1">
      <c r="B14" s="137">
        <v>40206</v>
      </c>
      <c r="C14" s="161" t="s">
        <v>212</v>
      </c>
      <c r="D14" s="167" t="s">
        <v>191</v>
      </c>
      <c r="E14" s="67"/>
      <c r="F14" s="168">
        <v>18</v>
      </c>
      <c r="G14" s="71"/>
      <c r="H14" s="169"/>
      <c r="I14" s="170"/>
      <c r="J14" s="115">
        <f t="shared" si="0"/>
        <v>18</v>
      </c>
    </row>
    <row r="15" spans="2:10" ht="25.5">
      <c r="B15" s="134">
        <v>40252</v>
      </c>
      <c r="C15" s="162" t="s">
        <v>103</v>
      </c>
      <c r="D15" s="162" t="s">
        <v>206</v>
      </c>
      <c r="E15" s="57"/>
      <c r="F15" s="123">
        <f>1861.12/8</f>
        <v>232.64</v>
      </c>
      <c r="G15" s="57"/>
      <c r="H15" s="123"/>
      <c r="I15" s="165"/>
      <c r="J15" s="36">
        <f t="shared" si="0"/>
        <v>232.64</v>
      </c>
    </row>
    <row r="16" spans="2:10" ht="38.25">
      <c r="B16" s="64" t="s">
        <v>249</v>
      </c>
      <c r="C16" s="238" t="s">
        <v>109</v>
      </c>
      <c r="D16" s="207" t="s">
        <v>270</v>
      </c>
      <c r="E16" s="67"/>
      <c r="F16" s="67"/>
      <c r="G16" s="226"/>
      <c r="H16" s="67">
        <v>200.38</v>
      </c>
      <c r="I16" s="67"/>
      <c r="J16" s="115">
        <f>SUM(E16:I16)</f>
        <v>200.38</v>
      </c>
    </row>
    <row r="17" spans="2:10" ht="12.75">
      <c r="B17" s="60"/>
      <c r="C17" s="74"/>
      <c r="D17" s="88"/>
      <c r="E17" s="57"/>
      <c r="F17" s="57"/>
      <c r="G17" s="73"/>
      <c r="H17" s="57"/>
      <c r="I17" s="57"/>
      <c r="J17" s="116"/>
    </row>
    <row r="18" spans="2:10" ht="12.75">
      <c r="B18" s="131"/>
      <c r="C18" s="132"/>
      <c r="D18" s="133"/>
      <c r="E18" s="53">
        <f aca="true" t="shared" si="1" ref="E18:J18">SUM(E8:E17)</f>
        <v>274.8</v>
      </c>
      <c r="F18" s="53">
        <f t="shared" si="1"/>
        <v>250.64</v>
      </c>
      <c r="G18" s="53">
        <f t="shared" si="1"/>
        <v>14.7</v>
      </c>
      <c r="H18" s="53">
        <f t="shared" si="1"/>
        <v>318.53</v>
      </c>
      <c r="I18" s="53">
        <f t="shared" si="1"/>
        <v>0</v>
      </c>
      <c r="J18" s="37">
        <f t="shared" si="1"/>
        <v>858.67</v>
      </c>
    </row>
    <row r="19" spans="2:10" ht="13.5" thickBot="1">
      <c r="B19" s="19"/>
      <c r="C19" s="20"/>
      <c r="D19" s="21"/>
      <c r="E19" s="22"/>
      <c r="F19" s="20"/>
      <c r="G19" s="20"/>
      <c r="H19" s="23"/>
      <c r="I19" s="20"/>
      <c r="J19" s="246"/>
    </row>
    <row r="21" ht="12.75">
      <c r="B21" s="1" t="s">
        <v>93</v>
      </c>
    </row>
  </sheetData>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9" bottom="0.56" header="0.5" footer="0.5"/>
  <pageSetup fitToHeight="1" fitToWidth="1"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Rail Regulation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Board expenses 2009-10 Q4</dc:title>
  <dc:subject/>
  <dc:creator>Office of Rail Regulation</dc:creator>
  <cp:keywords/>
  <dc:description/>
  <cp:lastModifiedBy>pangeriz-santos</cp:lastModifiedBy>
  <cp:lastPrinted>2010-07-07T07:09:30Z</cp:lastPrinted>
  <dcterms:created xsi:type="dcterms:W3CDTF">2009-08-06T14:53:42Z</dcterms:created>
  <dcterms:modified xsi:type="dcterms:W3CDTF">2010-07-15T10:30:34Z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